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DEP\DEP\PUBLICATIONS\STATS_INFOS\en_cours_de_redaction\SI#22.05 InserJeunes apprentis_sortants 19-20\"/>
    </mc:Choice>
  </mc:AlternateContent>
  <bookViews>
    <workbookView xWindow="0" yWindow="0" windowWidth="25200" windowHeight="11850"/>
  </bookViews>
  <sheets>
    <sheet name="Source et champ" sheetId="24" r:id="rId1"/>
    <sheet name="méthodologie" sheetId="25" r:id="rId2"/>
    <sheet name="Graphique 1" sheetId="1" r:id="rId3"/>
    <sheet name="Graphique 2" sheetId="14" r:id="rId4"/>
    <sheet name="Graphique 3" sheetId="15" r:id="rId5"/>
    <sheet name="Tableau 1" sheetId="26" r:id="rId6"/>
    <sheet name="Graphique 4" sheetId="16" r:id="rId7"/>
    <sheet name="Tableau 2" sheetId="17" r:id="rId8"/>
    <sheet name="Graphique 5" sheetId="18" r:id="rId9"/>
    <sheet name="Graphique 6" sheetId="19" r:id="rId10"/>
    <sheet name="Graphique 7 " sheetId="20" r:id="rId11"/>
    <sheet name="Graphique 8" sheetId="21" r:id="rId12"/>
    <sheet name="Tableau 3" sheetId="22" r:id="rId13"/>
    <sheet name="Tableau 4" sheetId="23" r:id="rId14"/>
    <sheet name="Tableau 5" sheetId="27"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23" l="1"/>
  <c r="H5" i="23" s="1"/>
  <c r="H4" i="23" l="1"/>
  <c r="H9" i="23"/>
  <c r="H8" i="23"/>
  <c r="H7" i="23"/>
  <c r="H6" i="23"/>
  <c r="H10" i="23"/>
  <c r="G22" i="22"/>
  <c r="F10" i="22" s="1"/>
  <c r="F15" i="22" l="1"/>
  <c r="F14" i="22"/>
  <c r="F17" i="22"/>
  <c r="F22" i="22"/>
  <c r="F16" i="22"/>
  <c r="F13" i="22"/>
  <c r="F9" i="22"/>
  <c r="F6" i="22"/>
  <c r="F8" i="22"/>
  <c r="F21" i="22"/>
  <c r="F7" i="22"/>
  <c r="F20" i="22"/>
  <c r="F12" i="22"/>
  <c r="F19" i="22"/>
  <c r="F11" i="22"/>
  <c r="F18" i="22"/>
  <c r="D20" i="23"/>
  <c r="H11" i="27"/>
  <c r="H10" i="27"/>
  <c r="H9" i="27"/>
  <c r="H8" i="27"/>
  <c r="H7" i="27"/>
  <c r="H6" i="27"/>
  <c r="H5" i="27"/>
  <c r="D14" i="17"/>
  <c r="D21" i="23" l="1"/>
  <c r="D22" i="23"/>
  <c r="D23" i="23"/>
  <c r="D24" i="23"/>
  <c r="D25" i="23"/>
  <c r="D26" i="23"/>
  <c r="I10" i="23"/>
  <c r="J4" i="23" s="1"/>
  <c r="J8" i="23" l="1"/>
  <c r="J10" i="23"/>
  <c r="J9" i="23"/>
  <c r="J6" i="23"/>
  <c r="J5" i="23"/>
  <c r="J7" i="23"/>
  <c r="C11" i="17"/>
  <c r="C7" i="17" l="1"/>
  <c r="C12" i="17"/>
  <c r="C9" i="17"/>
  <c r="C5" i="17"/>
  <c r="C8" i="17"/>
  <c r="C10" i="17"/>
  <c r="C13" i="17"/>
  <c r="C6" i="17"/>
</calcChain>
</file>

<file path=xl/sharedStrings.xml><?xml version="1.0" encoding="utf-8"?>
<sst xmlns="http://schemas.openxmlformats.org/spreadsheetml/2006/main" count="330" uniqueCount="168">
  <si>
    <t/>
  </si>
  <si>
    <t>Ensemble</t>
  </si>
  <si>
    <t>Femmes</t>
  </si>
  <si>
    <t>Hommes</t>
  </si>
  <si>
    <t>CAP</t>
  </si>
  <si>
    <t>Bac pro</t>
  </si>
  <si>
    <t>BTS</t>
  </si>
  <si>
    <t>BAC PRO</t>
  </si>
  <si>
    <t>Réf nationale total inscrits</t>
  </si>
  <si>
    <t>Orléans-Tours</t>
  </si>
  <si>
    <t>National</t>
  </si>
  <si>
    <t>Orléans-tours</t>
  </si>
  <si>
    <t>% en emploi</t>
  </si>
  <si>
    <t>Diplômé</t>
  </si>
  <si>
    <t>Non diplômé</t>
  </si>
  <si>
    <t>Agriculteurs exploitants</t>
  </si>
  <si>
    <t>Artisans, commerçants et chefs d'entreprise</t>
  </si>
  <si>
    <t>Cadres et professions intellectuelles supérieures</t>
  </si>
  <si>
    <t>Professions Intermédiaires</t>
  </si>
  <si>
    <t>Employés</t>
  </si>
  <si>
    <t>Ouvriers</t>
  </si>
  <si>
    <t>Retraités</t>
  </si>
  <si>
    <t>Autres personnes sans activité professionnelle</t>
  </si>
  <si>
    <t>Non renseigné</t>
  </si>
  <si>
    <t>CDI</t>
  </si>
  <si>
    <t>CDD</t>
  </si>
  <si>
    <t>Intérim</t>
  </si>
  <si>
    <t>Autres</t>
  </si>
  <si>
    <t>STS</t>
  </si>
  <si>
    <t>Production</t>
  </si>
  <si>
    <t>Services</t>
  </si>
  <si>
    <t>Nb cumulé de sortants</t>
  </si>
  <si>
    <t xml:space="preserve">Poids </t>
  </si>
  <si>
    <t>15 Hôtellerie, restauration, tourisme</t>
  </si>
  <si>
    <t>14 Coiffure esthétique</t>
  </si>
  <si>
    <t>.</t>
  </si>
  <si>
    <t>13 Services aux personnes (santé, social)</t>
  </si>
  <si>
    <t>12 Secrétariat, communication et information</t>
  </si>
  <si>
    <t>11 Finances, comptabilité</t>
  </si>
  <si>
    <t>10 Commerce, Vente</t>
  </si>
  <si>
    <t>09 Transport, manutention, magasinage</t>
  </si>
  <si>
    <t>08 Technologies industrielles</t>
  </si>
  <si>
    <t>07 Electricité, électronique</t>
  </si>
  <si>
    <t>06 Génie civil, construction, bois</t>
  </si>
  <si>
    <t>05 Mécanique et structures métalliques</t>
  </si>
  <si>
    <t>04 Matériaux souples</t>
  </si>
  <si>
    <t>03 Energie, chimie, métallurgie</t>
  </si>
  <si>
    <t>02 Alimentation et agroalimentaire transformation</t>
  </si>
  <si>
    <t>Bac Pro</t>
  </si>
  <si>
    <t>Cher</t>
  </si>
  <si>
    <t>Eure-et-Loir</t>
  </si>
  <si>
    <t>Indre</t>
  </si>
  <si>
    <t>Indre-et-Loire</t>
  </si>
  <si>
    <t>Loir-et-Cher</t>
  </si>
  <si>
    <t>Loiret</t>
  </si>
  <si>
    <t>Académie</t>
  </si>
  <si>
    <t>sortants</t>
  </si>
  <si>
    <t>sortants en emploi</t>
  </si>
  <si>
    <t>autres</t>
  </si>
  <si>
    <t>CDD+Intérim</t>
  </si>
  <si>
    <t>Source et champ</t>
  </si>
  <si>
    <t>Le champ des formations prises en compte dans le dispositif Inserjeunes couvre :
-pour les lycéens : les CAP, baccalauréats professionnels, BTS, Mentions complémentaires de niveau IV et V dispensés dans les EPLE publics et privés sous contrat sous tutelle du ministère de l'éducation nationale
-pour les apprentis : les formations de niveau V à III, y compris agricoles, dispensées dans les Centres de formation d'apprentis.</t>
  </si>
  <si>
    <r>
      <t>L'emploi des sortants de formation est mesuré à partir des Déclarations Sociales Nominatives. Il couvre l'ensemble du champ salarié privé, hors particuliers employeurs, ainsi qu'une partie des salariés du secteur agricol</t>
    </r>
    <r>
      <rPr>
        <sz val="10"/>
        <rFont val="Arial"/>
        <family val="2"/>
      </rPr>
      <t>e, en France</t>
    </r>
    <r>
      <rPr>
        <sz val="10"/>
        <color theme="1"/>
        <rFont val="Arial"/>
        <family val="2"/>
      </rPr>
      <t>.</t>
    </r>
  </si>
  <si>
    <t xml:space="preserve">Les indicateurs sont calculés sur 2 années cumulées. Ils ne sont pas affichés quand le dénominateur est inférieur à 20 pour des raisons de robustesse statistique. </t>
  </si>
  <si>
    <r>
      <t>Définitions</t>
    </r>
    <r>
      <rPr>
        <b/>
        <sz val="10"/>
        <color indexed="48"/>
        <rFont val="Arial"/>
        <family val="2"/>
      </rPr>
      <t xml:space="preserve"> </t>
    </r>
  </si>
  <si>
    <t>L'obtention du diplôme porte sur un champ légèrement restreint, pour lequel les appariements avec les fichiers "Diplômes" ont abouti.</t>
  </si>
  <si>
    <t xml:space="preserve">Il peut y avoir plusieurs contrats pour un jeune dans la semaine de référence (emplois simultanés, ou très courtes missions d'intérim successives). </t>
  </si>
  <si>
    <t>Nous avons retenu 1 seul contrat principal par jeunes, en priorité le CDI puis le contrat le plus long, et opérés les regroupements suivants :</t>
  </si>
  <si>
    <t>Variable Sismmo</t>
  </si>
  <si>
    <t>Modalité</t>
  </si>
  <si>
    <t>CDI :</t>
  </si>
  <si>
    <t>id_nature_contrat</t>
  </si>
  <si>
    <t>1-Contrat de travail à durée indéterminée de droit privé</t>
  </si>
  <si>
    <t>9-Contrat de travail à durée indéterminée de droit public</t>
  </si>
  <si>
    <t>50-Nomination dans la fonction publique (par arrêté, par décision,…)</t>
  </si>
  <si>
    <t>82-Contrat de travail à durée indéterminée de Chantier ou d'opération</t>
  </si>
  <si>
    <t>CDD :</t>
  </si>
  <si>
    <t>2-Contrat de travail à durée déterminée de droit privé</t>
  </si>
  <si>
    <t>10-Contrat de travail à durée déterminée de droit public</t>
  </si>
  <si>
    <t>Intérim :</t>
  </si>
  <si>
    <t>3-Contrat de mission (contrat de travail temporaire)</t>
  </si>
  <si>
    <t>Autres :</t>
  </si>
  <si>
    <t>7-Contrat à durée indéterminée intermittent</t>
  </si>
  <si>
    <t>8-Contrat à durée indéterminée intérimaire</t>
  </si>
  <si>
    <t>29-Convention de stage (hors formation professionnelle)</t>
  </si>
  <si>
    <t>32-Contrat d’appui au projet d’entreprise</t>
  </si>
  <si>
    <t>60-Contrat d'engagement éducatif</t>
  </si>
  <si>
    <t>70-Contrat de soutien et d'aide par le travail</t>
  </si>
  <si>
    <t>80-Mandat social</t>
  </si>
  <si>
    <t>89-Volontariat de service civique</t>
  </si>
  <si>
    <t>90-Autre nature de contrat, convention, mandat</t>
  </si>
  <si>
    <t>Contrat pro :</t>
  </si>
  <si>
    <t>id_dispositif_public</t>
  </si>
  <si>
    <t>61-Contrat de Professionnalisation</t>
  </si>
  <si>
    <t>Il peut y avoir des non-réponses sur le type de contrats, ce qui explique un  "Nb de sortants en emploi" légèrement inférieur à celui du tableau 2.</t>
  </si>
  <si>
    <t>Le taux de temps partiel regroupe les modalités 20-temps partiel et 30-Temps alterné - personnel navigant de l'aéronautique civile.</t>
  </si>
  <si>
    <t>Il est calculé hors salariés non concernés (modalité 99), ce qui explique un  "Nb de sortants en emploi" inférieur à celui du tableau 2.</t>
  </si>
  <si>
    <t>Sources : Dares-DEPP-InserJeunes</t>
  </si>
  <si>
    <t>Source : Dares-DEPP-InserJeunes</t>
  </si>
  <si>
    <r>
      <t xml:space="preserve">% tjr en formation </t>
    </r>
    <r>
      <rPr>
        <sz val="10"/>
        <color theme="1"/>
        <rFont val="Arial"/>
        <family val="2"/>
      </rPr>
      <t>(Graphique 1)</t>
    </r>
  </si>
  <si>
    <t>Taux d’élèves en formation dans l'académie et en France l’année suivante</t>
  </si>
  <si>
    <t>Note de lecture : 6 mois après la sortie de formation, l’écart entre le taux d’emploi des femmes et des</t>
  </si>
  <si>
    <t>d’entreprise, sont en emploi dans l’académie d’Orléans-Tours.</t>
  </si>
  <si>
    <t>CDI dans l’académie d’Orléans-Tours.</t>
  </si>
  <si>
    <r>
      <t>Obtention du diplôme</t>
    </r>
    <r>
      <rPr>
        <sz val="10"/>
        <color theme="1"/>
        <rFont val="Arial"/>
        <family val="2"/>
      </rPr>
      <t xml:space="preserve"> (graphique 4) :</t>
    </r>
    <r>
      <rPr>
        <b/>
        <sz val="10"/>
        <color theme="1"/>
        <rFont val="Arial"/>
        <family val="2"/>
      </rPr>
      <t xml:space="preserve"> </t>
    </r>
  </si>
  <si>
    <t>l’académie d’Orléans-Tours.</t>
  </si>
  <si>
    <r>
      <t xml:space="preserve">Temps partiel </t>
    </r>
    <r>
      <rPr>
        <sz val="10"/>
        <color theme="1"/>
        <rFont val="Arial"/>
        <family val="2"/>
      </rPr>
      <t>(Graphique 6) :</t>
    </r>
  </si>
  <si>
    <t>l’académie d’Orléans-Tours sont en emploi, 6 mois après la fin de leurs études.</t>
  </si>
  <si>
    <t>Poids</t>
  </si>
  <si>
    <t>différence</t>
  </si>
  <si>
    <t>Taux d'emploi selon le secteur</t>
  </si>
  <si>
    <t>l’ensemble des sortants de l’académie en emploi.</t>
  </si>
  <si>
    <t>CDI, 6 mois après leurs études.</t>
  </si>
  <si>
    <r>
      <t>Types de contrats</t>
    </r>
    <r>
      <rPr>
        <sz val="10"/>
        <color theme="1"/>
        <rFont val="Arial"/>
        <family val="2"/>
      </rPr>
      <t xml:space="preserve"> (graphique 5, tableau 5) : </t>
    </r>
  </si>
  <si>
    <r>
      <t xml:space="preserve">% en emploi </t>
    </r>
    <r>
      <rPr>
        <sz val="10"/>
        <color theme="1"/>
        <rFont val="Arial"/>
        <family val="2"/>
      </rPr>
      <t>(graphiques 2,3,4,7,8 tableaux 1,2,3,4,5)</t>
    </r>
  </si>
  <si>
    <t>BP</t>
  </si>
  <si>
    <r>
      <rPr>
        <b/>
        <sz val="10"/>
        <color rgb="FF37A8DB"/>
        <rFont val="Arial"/>
        <family val="2"/>
      </rPr>
      <t>Graphique 3 :</t>
    </r>
    <r>
      <rPr>
        <b/>
        <sz val="10"/>
        <color theme="1"/>
        <rFont val="Arial"/>
        <family val="2"/>
      </rPr>
      <t xml:space="preserve"> Taux d’emploi selon le genre et la classe de sortie, dans l’académie d’Orléans-Tours, 6 mois après la sortie de formation (%)</t>
    </r>
  </si>
  <si>
    <r>
      <rPr>
        <b/>
        <sz val="10"/>
        <color rgb="FF37A8DB"/>
        <rFont val="Arial"/>
        <family val="2"/>
      </rPr>
      <t>Graphique 2 :</t>
    </r>
    <r>
      <rPr>
        <b/>
        <sz val="10"/>
        <rFont val="Arial"/>
        <family val="2"/>
      </rPr>
      <t xml:space="preserve"> Taux d’emploi selon la classe dans l’académie d’Orléans-Tours, 6 mois après la sortie de formation (%)</t>
    </r>
  </si>
  <si>
    <r>
      <rPr>
        <b/>
        <sz val="10"/>
        <color rgb="FF37A8DB"/>
        <rFont val="ArialNarrow-Bold"/>
      </rPr>
      <t>Tableau 1 :</t>
    </r>
    <r>
      <rPr>
        <b/>
        <sz val="10"/>
        <color rgb="FF59595B"/>
        <rFont val="ArialNarrow-Bold"/>
      </rPr>
      <t xml:space="preserve"> </t>
    </r>
    <r>
      <rPr>
        <b/>
        <sz val="10"/>
        <color theme="1"/>
        <rFont val="ArialNarrow-Bold"/>
      </rPr>
      <t>Ecart du taux d’emploi des femmes et des hommes selon la classe, dans l’académie d’Orléans-Tours, 6 mois après la sortie de formation (points)</t>
    </r>
  </si>
  <si>
    <r>
      <rPr>
        <b/>
        <sz val="10"/>
        <color rgb="FF37A8DB"/>
        <rFont val="ArialNarrow-Bold"/>
      </rPr>
      <t>Graphique 4 :</t>
    </r>
    <r>
      <rPr>
        <b/>
        <sz val="10"/>
        <color rgb="FF59595B"/>
        <rFont val="ArialNarrow-Bold"/>
      </rPr>
      <t xml:space="preserve"> </t>
    </r>
    <r>
      <rPr>
        <b/>
        <sz val="10"/>
        <color theme="1"/>
        <rFont val="ArialNarrow-Bold"/>
      </rPr>
      <t>Taux d’emploi selon l’obtention du diplôme, 6 mois après la sortie de formation (%)</t>
    </r>
  </si>
  <si>
    <r>
      <rPr>
        <b/>
        <sz val="10"/>
        <color rgb="FF37A8DB"/>
        <rFont val="ArialNarrow-Bold"/>
      </rPr>
      <t>Graphique 5 :</t>
    </r>
    <r>
      <rPr>
        <b/>
        <sz val="10"/>
        <color rgb="FF59595B"/>
        <rFont val="ArialNarrow-Bold"/>
      </rPr>
      <t xml:space="preserve"> </t>
    </r>
    <r>
      <rPr>
        <b/>
        <sz val="10"/>
        <color theme="1"/>
        <rFont val="ArialNarrow-Bold"/>
      </rPr>
      <t>Répartition des types de contrat pour les jeunes en emploi 6 mois après leur sortie de formation (%)</t>
    </r>
  </si>
  <si>
    <r>
      <rPr>
        <b/>
        <sz val="10"/>
        <color rgb="FF37A8DB"/>
        <rFont val="ArialNarrow-Bold"/>
      </rPr>
      <t>Graphique 6 :</t>
    </r>
    <r>
      <rPr>
        <b/>
        <sz val="10"/>
        <color rgb="FF59595B"/>
        <rFont val="ArialNarrow-Bold"/>
      </rPr>
      <t xml:space="preserve"> </t>
    </r>
    <r>
      <rPr>
        <b/>
        <sz val="10"/>
        <color theme="1"/>
        <rFont val="ArialNarrow-Bold"/>
      </rPr>
      <t>Proportion des sortants en emploi travaillant à temps partiel dans l’académie d’Orléans-Tours (%)</t>
    </r>
  </si>
  <si>
    <r>
      <rPr>
        <b/>
        <sz val="10"/>
        <color rgb="FF37A8DB"/>
        <rFont val="ArialNarrow-Bold"/>
      </rPr>
      <t xml:space="preserve">Graphique 7 : </t>
    </r>
    <r>
      <rPr>
        <b/>
        <sz val="10"/>
        <color theme="1"/>
        <rFont val="ArialNarrow-Bold"/>
      </rPr>
      <t>Taux d’emploi des sortants du secteur de la production de l’académie d’Orléans-Tours selon la classe de sortie et le genre (%)</t>
    </r>
  </si>
  <si>
    <r>
      <rPr>
        <b/>
        <sz val="10"/>
        <color rgb="FF37A8DB"/>
        <rFont val="ArialNarrow-Bold"/>
      </rPr>
      <t>Graphique 8 :</t>
    </r>
    <r>
      <rPr>
        <b/>
        <sz val="10"/>
        <color rgb="FF59595B"/>
        <rFont val="ArialNarrow-Bold"/>
      </rPr>
      <t xml:space="preserve"> </t>
    </r>
    <r>
      <rPr>
        <b/>
        <sz val="10"/>
        <color theme="1"/>
        <rFont val="ArialNarrow-Bold"/>
      </rPr>
      <t>Taux d’emploi des sortants du secteur des services de l’académie d’Orléans-Tours selon la classe de sortie et le genre (%)</t>
    </r>
  </si>
  <si>
    <r>
      <rPr>
        <b/>
        <sz val="10"/>
        <color rgb="FF37A8DB"/>
        <rFont val="ArialNarrow-Bold"/>
      </rPr>
      <t>Tableau 3 :</t>
    </r>
    <r>
      <rPr>
        <b/>
        <sz val="10"/>
        <color rgb="FF59595B"/>
        <rFont val="ArialNarrow-Bold"/>
      </rPr>
      <t xml:space="preserve"> </t>
    </r>
    <r>
      <rPr>
        <b/>
        <sz val="10"/>
        <color theme="1"/>
        <rFont val="ArialNarrow-Bold"/>
      </rPr>
      <t>Taux d’emploi à 6 mois selon le domaine de spécialité et la classe de sortie et poids des spécialités parmi les sortants (%)</t>
    </r>
  </si>
  <si>
    <t>Total</t>
  </si>
  <si>
    <t>01 Agriculture</t>
  </si>
  <si>
    <t>16 Services à la collectivité (sécurité, nettoyage)</t>
  </si>
  <si>
    <t>Ensemble*</t>
  </si>
  <si>
    <t>Total inscrits en dernière année*</t>
  </si>
  <si>
    <t>Nb cumulé de sortants*</t>
  </si>
  <si>
    <r>
      <rPr>
        <b/>
        <sz val="10"/>
        <color rgb="FF37A8DB"/>
        <rFont val="ArialNarrow-Bold"/>
      </rPr>
      <t>Tableau 2 :</t>
    </r>
    <r>
      <rPr>
        <b/>
        <sz val="10"/>
        <color rgb="FF59595B"/>
        <rFont val="ArialNarrow-Bold"/>
      </rPr>
      <t xml:space="preserve"> </t>
    </r>
    <r>
      <rPr>
        <b/>
        <sz val="10"/>
        <color theme="1"/>
        <rFont val="ArialNarrow-Bold"/>
      </rPr>
      <t>Taux d’emploi selon l’origine sociale, 6 mois après la sortie de formation et poids catégories sociales parmi les sortants (%)</t>
    </r>
  </si>
  <si>
    <r>
      <rPr>
        <b/>
        <sz val="10"/>
        <color rgb="FF37A8DB"/>
        <rFont val="ArialNarrow-Bold"/>
      </rPr>
      <t xml:space="preserve">Tableau 4 : </t>
    </r>
    <r>
      <rPr>
        <b/>
        <sz val="10"/>
        <color rgb="FF59595B"/>
        <rFont val="ArialNarrow-Bold"/>
      </rPr>
      <t>Taux d’emploi à 6 mois selon le département et la classe de sortie et poids des départements parmi les sortants (%)</t>
    </r>
  </si>
  <si>
    <r>
      <rPr>
        <b/>
        <sz val="10"/>
        <color rgb="FF37A8DB"/>
        <rFont val="ArialNarrow-Bold"/>
      </rPr>
      <t>Tableau 5 :</t>
    </r>
    <r>
      <rPr>
        <b/>
        <sz val="10"/>
        <color rgb="FF59595B"/>
        <rFont val="ArialNarrow-Bold"/>
      </rPr>
      <t xml:space="preserve"> </t>
    </r>
    <r>
      <rPr>
        <b/>
        <sz val="10"/>
        <color theme="1"/>
        <rFont val="ArialNarrow-Bold"/>
      </rPr>
      <t>Type de contrat des sortants en emploi à 6 mois selon le département (%)</t>
    </r>
  </si>
  <si>
    <r>
      <t xml:space="preserve">Le dispositif InserJeunes permet de rendre compte de </t>
    </r>
    <r>
      <rPr>
        <b/>
        <sz val="10"/>
        <color rgb="FF37A8DB"/>
        <rFont val="Arial"/>
        <family val="2"/>
      </rPr>
      <t>l'insertion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scolaire ou s'ils poursuivent leurs études. Puis, pour les sortants, il permet de déterminer s'ils occupent un emploi salarié à des dates d'observation données (6 mois, 12 mois, 18 mois et 24 mois après la sortie).</t>
    </r>
  </si>
  <si>
    <r>
      <rPr>
        <b/>
        <sz val="10"/>
        <color rgb="FF37A8DB"/>
        <rFont val="Arial"/>
        <family val="2"/>
      </rPr>
      <t>Type d'emploi :</t>
    </r>
    <r>
      <rPr>
        <sz val="10"/>
        <color indexed="8"/>
        <rFont val="Arial"/>
        <family val="2"/>
      </rPr>
      <t xml:space="preserve"> les emplois occupés par les sortants en emploi sont classés en cinq catégories
-CDI : contrats à durée indéterminée (y compris de chantier ou d'opération), fonctionnaires
-CDD : contrats à durée déterminée
-Intérim : contrats de travail temporaire
-Contrat de professionnalisation
-Autres (ex: conventions de stage, CDD intermittent, volontariat de service civique...)
Dans le cas de cumul de plusieurs contrat, un seul a été retenu (en priorité le CDI s'il y en a un, sinon le contrat le plus long).</t>
    </r>
  </si>
  <si>
    <r>
      <rPr>
        <b/>
        <sz val="10"/>
        <color rgb="FF37A8DB"/>
        <rFont val="Arial"/>
        <family val="2"/>
      </rPr>
      <t>Les sortants des formations professionnelles :</t>
    </r>
    <r>
      <rPr>
        <sz val="10"/>
        <color indexed="8"/>
        <rFont val="Arial"/>
        <family val="2"/>
      </rPr>
      <t xml:space="preserve"> sont considérés comme sortants les élèves qui ne sont plus inscrits en formation l’année scolaire suivante.</t>
    </r>
  </si>
  <si>
    <r>
      <rPr>
        <b/>
        <sz val="10"/>
        <color rgb="FF37A8DB"/>
        <rFont val="Arial"/>
        <family val="2"/>
      </rPr>
      <t>Taux d'emploi :</t>
    </r>
    <r>
      <rPr>
        <sz val="10"/>
        <color indexed="8"/>
        <rFont val="Arial"/>
        <family val="2"/>
      </rPr>
      <t xml:space="preserve"> ratio entre l'effectif de sortants en emploi salarié et l'effectif de sortants.</t>
    </r>
  </si>
  <si>
    <r>
      <rPr>
        <b/>
        <sz val="10"/>
        <color rgb="FF37A8DB"/>
        <rFont val="Arial"/>
        <family val="2"/>
      </rPr>
      <t xml:space="preserve">Nomenclature des spécialités : </t>
    </r>
    <r>
      <rPr>
        <sz val="10"/>
        <rFont val="Arial"/>
        <family val="2"/>
      </rPr>
      <t>le regroupement des spécialités en 16 domaine</t>
    </r>
    <r>
      <rPr>
        <sz val="10"/>
        <color indexed="8"/>
        <rFont val="Arial"/>
        <family val="2"/>
      </rPr>
      <t xml:space="preserve">s utilisé ici est un regroupement ad hoc permettant une harmonisation des catégories pour les diplômes des lycéens et des apprentis. </t>
    </r>
    <r>
      <rPr>
        <sz val="10"/>
        <rFont val="Arial"/>
        <family val="2"/>
      </rPr>
      <t>Les groupes de spécialités classiques en NSF (3 positions) sont aussi présentés dès lors que les effectifs sont suffisants.</t>
    </r>
  </si>
  <si>
    <t>Précisions :</t>
  </si>
  <si>
    <t>cher</t>
  </si>
  <si>
    <t>Taux d’emploi selon l’origine sociale (% en emploi)</t>
  </si>
  <si>
    <t>Contrat de professionnalisation</t>
  </si>
  <si>
    <t>Ce taux est le ratio de l’effectif d’élèves toujours en formation, sous statut scolaire ou apprenti, en France en 2019-2020 cumulé avec 2020-2021 divisé par l’effectif d’élèves en année terminale en 2018-2019 cumulé avec 2019-2020</t>
  </si>
  <si>
    <t>Ce taux est le ratio entre l'effectif de sortants en emploi à 6 mois et l'effectif de sortants, cumulés en 2019 et 2020</t>
  </si>
  <si>
    <t>Taux d’emploi salarié en France à 6 mois", en janvier 2020 et 2021</t>
  </si>
  <si>
    <r>
      <rPr>
        <b/>
        <sz val="11"/>
        <color rgb="FF37A8DB"/>
        <rFont val="Calibri"/>
        <family val="2"/>
        <scheme val="minor"/>
      </rPr>
      <t>Graphique 1 :</t>
    </r>
    <r>
      <rPr>
        <b/>
        <sz val="11"/>
        <color theme="1"/>
        <rFont val="Calibri"/>
        <family val="2"/>
        <scheme val="minor"/>
      </rPr>
      <t xml:space="preserve"> Proportion des apprentis inscrits en dernière année d’un cycle professionnel, à la rentrée 2018 ou 2019, toujours en formation l’année scolaire suivante (%)
</t>
    </r>
  </si>
  <si>
    <t>Lecture : Parmi l’ensemble des inscrits en dernière année d’un cycle professionnel à la rentrée 2018 ou 2019, 38 % d’entre eux sont toujours en formation l’année scolaire suivante.</t>
  </si>
  <si>
    <t xml:space="preserve">Lecture : 6 mois après leur sortie de formation, 70,1 % des apprentis sortant de 2ème année de STS en 2019 ou 2020, sont en emploi dans l’académie d’Orléans-Tours. </t>
  </si>
  <si>
    <t>Lecture : 6 mois après leur sortie de formation, dans l’académie d’Orléans-Tours, 66,9 % des apprenties sortant de 2ème année de STS en 2019 ou 2019, sont en emploi contre 72,1 % des hommes.</t>
  </si>
  <si>
    <t>hommes, sortant en 2019 ou 2020, est de -5 points dans l’académie d’Orléans-tours</t>
  </si>
  <si>
    <t>Note de lecture : 6 mois après leur sortie de formation, 71,6 % des apprentis de 2ème année de STS</t>
  </si>
  <si>
    <t>diplômés en 2019 ou 2020 sont en emploi dans l’académie d’Orléans-Tours, contre 65,7 % des non diplômés.</t>
  </si>
  <si>
    <t>en 2019 ou 2020, dont les représentants légaux sont artisans, commerçants, ou chefs</t>
  </si>
  <si>
    <t>Note de lecture : 6 mois après la sortie de formation, 65 % des apprentis sortant</t>
  </si>
  <si>
    <t>Ces apprentis représentent 7,5 % des sortants.</t>
  </si>
  <si>
    <t>Note de lecture : 6 mois après la sortie de formation, 53,6 % des jeunes femmes en emploi ont signé un</t>
  </si>
  <si>
    <t>Note de lecture : 27,5 % des sortantes de 2ème année de CAP travaillent à temps partiel dans</t>
  </si>
  <si>
    <t>Note de lecture : 46,8 % des sortantes de 2ème année de CAP du secteur de la production de</t>
  </si>
  <si>
    <t>Note de lecture : 42,5 % des sortantes de 2ème année de CAP du secteur des services de</t>
  </si>
  <si>
    <t>Note de lecture : 32,1 % des sortants de 2ème année de CAP du domaine des services à la</t>
  </si>
  <si>
    <t>collectivité en 2019 ou 2020 de l’académie d’Orléans-Tours sont en emploi 6 mois après leurs études.</t>
  </si>
  <si>
    <t>Le domaine des services à la collectivité représente 1,2 % de l’ensemble des sortants.</t>
  </si>
  <si>
    <t>Note de lecture : 50,8 % des sortants de 2ème année de CAP du Cher en 2019 ou 2020 sont en</t>
  </si>
  <si>
    <t>emploi 6 mois après leurs études. Les sortants en emploi du Cher représentent 5,2 % de</t>
  </si>
  <si>
    <t>Note de lecture : 63,1 % des sortants du Cher en 2019 ou 2020 ont signé un</t>
  </si>
  <si>
    <t>Réf. : Stats infos, n° 22.05 © DEP</t>
  </si>
  <si>
    <t>* y compris MC3, MC4, autres niveaux 3, 4 et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</si>
</sst>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8">
    <font>
      <sz val="11"/>
      <color theme="1"/>
      <name val="Calibri"/>
      <family val="2"/>
      <scheme val="minor"/>
    </font>
    <font>
      <sz val="10"/>
      <color indexed="8"/>
      <name val="Calibri"/>
      <family val="2"/>
    </font>
    <font>
      <sz val="11"/>
      <color theme="1"/>
      <name val="Arial Narrow"/>
      <family val="2"/>
    </font>
    <font>
      <sz val="11"/>
      <color indexed="8"/>
      <name val="Arial Narrow"/>
      <family val="2"/>
    </font>
    <font>
      <sz val="10"/>
      <color indexed="23"/>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name val="Arial"/>
      <family val="2"/>
    </font>
    <font>
      <sz val="10"/>
      <color rgb="FFFF0000"/>
      <name val="Arial"/>
      <family val="2"/>
    </font>
    <font>
      <b/>
      <sz val="10"/>
      <color indexed="48"/>
      <name val="Arial"/>
      <family val="2"/>
    </font>
    <font>
      <b/>
      <sz val="10"/>
      <color rgb="FF3366FF"/>
      <name val="Arial"/>
      <family val="2"/>
    </font>
    <font>
      <sz val="10"/>
      <color indexed="8"/>
      <name val="Arial"/>
      <family val="2"/>
    </font>
    <font>
      <sz val="10"/>
      <color theme="1"/>
      <name val="Calibri"/>
      <family val="2"/>
      <scheme val="minor"/>
    </font>
    <font>
      <i/>
      <sz val="10"/>
      <color theme="1"/>
      <name val="Arial"/>
      <family val="2"/>
    </font>
    <font>
      <i/>
      <sz val="10"/>
      <color indexed="8"/>
      <name val="Arial"/>
      <family val="2"/>
    </font>
    <font>
      <i/>
      <sz val="10"/>
      <color rgb="FF000000"/>
      <name val="Calibri"/>
      <family val="2"/>
      <scheme val="minor"/>
    </font>
    <font>
      <sz val="10"/>
      <color rgb="FF000000"/>
      <name val="Times New Roman"/>
      <family val="1"/>
    </font>
    <font>
      <b/>
      <sz val="10"/>
      <name val="Arial"/>
      <family val="2"/>
    </font>
    <font>
      <sz val="11"/>
      <name val="Arial"/>
      <family val="2"/>
    </font>
    <font>
      <sz val="10"/>
      <color rgb="FF333333"/>
      <name val="Arial"/>
      <family val="2"/>
    </font>
    <font>
      <sz val="10"/>
      <color rgb="FF000000"/>
      <name val="Arial"/>
      <family val="2"/>
    </font>
    <font>
      <b/>
      <sz val="10"/>
      <color rgb="FFE95D0F"/>
      <name val="ArialNarrow-Bold"/>
    </font>
    <font>
      <b/>
      <sz val="10"/>
      <color rgb="FF59595B"/>
      <name val="ArialNarrow-Bold"/>
    </font>
    <font>
      <b/>
      <sz val="10"/>
      <color rgb="FFE95D0F"/>
      <name val="Arial"/>
      <family val="2"/>
    </font>
    <font>
      <b/>
      <sz val="10"/>
      <color theme="1"/>
      <name val="ArialNarrow-Bold"/>
    </font>
    <font>
      <sz val="9"/>
      <color theme="1"/>
      <name val="Arial"/>
      <family val="2"/>
    </font>
    <font>
      <sz val="10"/>
      <color theme="1"/>
      <name val="Calibri"/>
      <family val="2"/>
    </font>
    <font>
      <b/>
      <sz val="10"/>
      <color rgb="FF37A8DB"/>
      <name val="ArialNarrow-Bold"/>
    </font>
    <font>
      <b/>
      <sz val="11"/>
      <color rgb="FF37A8DB"/>
      <name val="Calibri"/>
      <family val="2"/>
      <scheme val="minor"/>
    </font>
    <font>
      <b/>
      <sz val="10"/>
      <color rgb="FF37A8DB"/>
      <name val="Arial"/>
      <family val="2"/>
    </font>
    <font>
      <sz val="10"/>
      <color theme="0"/>
      <name val="Arial"/>
      <family val="2"/>
    </font>
    <font>
      <sz val="10"/>
      <color theme="0"/>
      <name val="Arial Narrow"/>
      <family val="2"/>
    </font>
    <font>
      <b/>
      <sz val="10"/>
      <color theme="0"/>
      <name val="Arial Narrow"/>
      <family val="2"/>
    </font>
    <font>
      <sz val="10"/>
      <color indexed="8"/>
      <name val="Arial Narrow"/>
      <family val="2"/>
    </font>
    <font>
      <sz val="10"/>
      <color rgb="FF000000"/>
      <name val="Arial Narrow"/>
      <family val="2"/>
    </font>
    <font>
      <sz val="10"/>
      <color theme="1"/>
      <name val="Arial Narrow"/>
      <family val="2"/>
    </font>
  </fonts>
  <fills count="4">
    <fill>
      <patternFill patternType="none"/>
    </fill>
    <fill>
      <patternFill patternType="gray125"/>
    </fill>
    <fill>
      <patternFill patternType="solid">
        <fgColor rgb="FFFFFFFF"/>
        <bgColor indexed="64"/>
      </patternFill>
    </fill>
    <fill>
      <patternFill patternType="solid">
        <fgColor rgb="FF37A8DB"/>
        <bgColor indexed="64"/>
      </patternFill>
    </fill>
  </fills>
  <borders count="11">
    <border>
      <left/>
      <right/>
      <top/>
      <bottom/>
      <diagonal/>
    </border>
    <border>
      <left/>
      <right style="thin">
        <color rgb="FFABC7FF"/>
      </right>
      <top/>
      <bottom style="thin">
        <color rgb="FFABC7FF"/>
      </bottom>
      <diagonal/>
    </border>
    <border>
      <left/>
      <right style="thin">
        <color rgb="FFABC7FF"/>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AAC1D9"/>
      </right>
      <top/>
      <bottom style="thin">
        <color rgb="FFAAC1D9"/>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s>
  <cellStyleXfs count="2">
    <xf numFmtId="0" fontId="0" fillId="0" borderId="0"/>
    <xf numFmtId="9" fontId="5" fillId="0" borderId="0" applyFont="0" applyFill="0" applyBorder="0" applyAlignment="0" applyProtection="0"/>
  </cellStyleXfs>
  <cellXfs count="119">
    <xf numFmtId="0" fontId="0" fillId="0" borderId="0" xfId="0"/>
    <xf numFmtId="0" fontId="2" fillId="0" borderId="0" xfId="0" applyFont="1"/>
    <xf numFmtId="0" fontId="2" fillId="0" borderId="0" xfId="0" applyFont="1" applyAlignment="1">
      <alignment horizontal="center"/>
    </xf>
    <xf numFmtId="0" fontId="3" fillId="2" borderId="1" xfId="0" applyNumberFormat="1" applyFont="1" applyFill="1" applyBorder="1" applyAlignment="1" applyProtection="1">
      <alignment horizontal="left" vertical="top"/>
    </xf>
    <xf numFmtId="0" fontId="0" fillId="0" borderId="0" xfId="0" applyFill="1" applyBorder="1"/>
    <xf numFmtId="165" fontId="0" fillId="0" borderId="0" xfId="1" applyNumberFormat="1" applyFont="1"/>
    <xf numFmtId="0" fontId="7" fillId="0" borderId="0" xfId="0" applyFont="1" applyAlignment="1">
      <alignment horizontal="justify"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2" fillId="0" borderId="0" xfId="0" applyFont="1" applyAlignment="1">
      <alignment horizontal="justify" vertical="center"/>
    </xf>
    <xf numFmtId="0" fontId="12" fillId="0" borderId="0" xfId="0" applyFont="1" applyAlignment="1">
      <alignment horizontal="justify" vertical="center" wrapText="1"/>
    </xf>
    <xf numFmtId="0" fontId="14" fillId="0" borderId="0" xfId="0" applyFont="1"/>
    <xf numFmtId="0" fontId="7" fillId="0" borderId="0" xfId="0" applyFont="1"/>
    <xf numFmtId="0" fontId="8" fillId="0" borderId="0" xfId="0" applyFont="1"/>
    <xf numFmtId="0" fontId="9" fillId="0" borderId="0" xfId="0" applyFont="1" applyAlignment="1">
      <alignment vertical="center"/>
    </xf>
    <xf numFmtId="0" fontId="9" fillId="0" borderId="0" xfId="0" applyFont="1"/>
    <xf numFmtId="0" fontId="9"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5" fillId="0" borderId="0" xfId="0" applyFont="1"/>
    <xf numFmtId="0" fontId="16" fillId="0" borderId="5" xfId="0" applyNumberFormat="1" applyFont="1" applyFill="1" applyBorder="1" applyAlignment="1" applyProtection="1">
      <alignment horizontal="left" vertical="center"/>
    </xf>
    <xf numFmtId="0" fontId="6" fillId="0" borderId="0" xfId="0" applyFont="1" applyAlignment="1">
      <alignment horizontal="left" wrapText="1"/>
    </xf>
    <xf numFmtId="0" fontId="17" fillId="0" borderId="0" xfId="0" applyFont="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center"/>
    </xf>
    <xf numFmtId="0" fontId="6" fillId="0" borderId="0" xfId="0" applyFont="1" applyAlignment="1">
      <alignment horizontal="left" wrapText="1"/>
    </xf>
    <xf numFmtId="0" fontId="23" fillId="0" borderId="0" xfId="0" applyFont="1"/>
    <xf numFmtId="0" fontId="24" fillId="0" borderId="0" xfId="0" applyFont="1"/>
    <xf numFmtId="0" fontId="25" fillId="0" borderId="0" xfId="0" applyFont="1" applyAlignment="1">
      <alignment horizontal="left" vertical="center"/>
    </xf>
    <xf numFmtId="0" fontId="27" fillId="0" borderId="0" xfId="0" applyFont="1"/>
    <xf numFmtId="0" fontId="4"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left" vertical="top"/>
    </xf>
    <xf numFmtId="0" fontId="8" fillId="0" borderId="3" xfId="0" applyFont="1" applyFill="1" applyBorder="1"/>
    <xf numFmtId="0" fontId="8" fillId="0" borderId="3" xfId="0" applyFont="1" applyFill="1" applyBorder="1" applyAlignment="1"/>
    <xf numFmtId="0" fontId="13" fillId="0" borderId="3" xfId="0" applyNumberFormat="1" applyFont="1" applyFill="1" applyBorder="1" applyAlignment="1" applyProtection="1">
      <alignment vertical="center" wrapText="1"/>
    </xf>
    <xf numFmtId="164" fontId="8" fillId="0" borderId="3" xfId="0" applyNumberFormat="1" applyFont="1" applyFill="1" applyBorder="1" applyAlignment="1">
      <alignment horizontal="center" vertical="center"/>
    </xf>
    <xf numFmtId="0" fontId="8" fillId="0" borderId="0" xfId="0" applyFont="1" applyAlignment="1">
      <alignment horizontal="center"/>
    </xf>
    <xf numFmtId="0" fontId="8" fillId="0" borderId="3" xfId="0" applyFont="1" applyBorder="1"/>
    <xf numFmtId="0" fontId="7" fillId="0" borderId="0" xfId="0" applyFont="1" applyAlignment="1">
      <alignment wrapText="1"/>
    </xf>
    <xf numFmtId="0" fontId="28" fillId="0" borderId="0" xfId="0" applyNumberFormat="1" applyFont="1" applyFill="1" applyBorder="1" applyAlignment="1" applyProtection="1">
      <alignment horizontal="center" vertical="center" wrapText="1"/>
    </xf>
    <xf numFmtId="0" fontId="28" fillId="0" borderId="0" xfId="0" applyNumberFormat="1" applyFont="1" applyFill="1" applyBorder="1" applyAlignment="1" applyProtection="1">
      <alignment horizontal="left" vertical="center" wrapText="1"/>
    </xf>
    <xf numFmtId="0" fontId="28" fillId="0" borderId="0" xfId="0" applyNumberFormat="1" applyFont="1" applyFill="1" applyBorder="1" applyAlignment="1" applyProtection="1">
      <alignment horizontal="right" vertical="top" wrapText="1"/>
    </xf>
    <xf numFmtId="0" fontId="28" fillId="0" borderId="0" xfId="0" applyNumberFormat="1" applyFont="1" applyFill="1" applyBorder="1" applyAlignment="1" applyProtection="1">
      <alignment vertical="center" wrapText="1"/>
    </xf>
    <xf numFmtId="0" fontId="28"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wrapText="1"/>
    </xf>
    <xf numFmtId="0" fontId="1" fillId="0" borderId="2"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left" vertical="top"/>
    </xf>
    <xf numFmtId="0" fontId="1" fillId="0" borderId="0" xfId="0" applyNumberFormat="1" applyFont="1" applyFill="1" applyBorder="1" applyAlignment="1" applyProtection="1">
      <alignment horizontal="right" vertical="top" wrapText="1"/>
    </xf>
    <xf numFmtId="0" fontId="13" fillId="0" borderId="3" xfId="0" applyNumberFormat="1" applyFont="1" applyFill="1" applyBorder="1" applyAlignment="1" applyProtection="1">
      <alignment horizontal="left" vertical="center" wrapText="1"/>
    </xf>
    <xf numFmtId="0" fontId="8" fillId="0" borderId="3" xfId="0" applyFont="1" applyFill="1" applyBorder="1" applyAlignment="1">
      <alignment horizontal="left" vertical="center"/>
    </xf>
    <xf numFmtId="0" fontId="8" fillId="0" borderId="3" xfId="0" applyFont="1" applyFill="1" applyBorder="1" applyAlignment="1">
      <alignment horizontal="left"/>
    </xf>
    <xf numFmtId="165" fontId="0" fillId="0" borderId="0" xfId="1" applyNumberFormat="1" applyFont="1" applyFill="1"/>
    <xf numFmtId="0" fontId="8" fillId="0" borderId="3" xfId="0" applyFont="1" applyBorder="1" applyAlignment="1">
      <alignment horizontal="center"/>
    </xf>
    <xf numFmtId="164" fontId="8" fillId="0" borderId="3" xfId="0" applyNumberFormat="1" applyFont="1" applyBorder="1" applyAlignment="1">
      <alignment horizontal="center"/>
    </xf>
    <xf numFmtId="165" fontId="8" fillId="0" borderId="3" xfId="1" applyNumberFormat="1" applyFont="1" applyBorder="1" applyAlignment="1">
      <alignment horizontal="center"/>
    </xf>
    <xf numFmtId="165" fontId="8" fillId="0" borderId="3" xfId="1" applyNumberFormat="1" applyFont="1" applyFill="1" applyBorder="1" applyAlignment="1">
      <alignment horizontal="center"/>
    </xf>
    <xf numFmtId="3" fontId="8" fillId="0" borderId="3" xfId="0" applyNumberFormat="1" applyFont="1" applyFill="1" applyBorder="1" applyAlignment="1">
      <alignment horizontal="center"/>
    </xf>
    <xf numFmtId="3" fontId="8" fillId="0" borderId="3" xfId="0" applyNumberFormat="1" applyFont="1" applyBorder="1" applyAlignment="1">
      <alignment horizontal="center"/>
    </xf>
    <xf numFmtId="0" fontId="0" fillId="0" borderId="0" xfId="0" applyFill="1" applyBorder="1" applyAlignment="1">
      <alignment horizontal="center"/>
    </xf>
    <xf numFmtId="164" fontId="0" fillId="0" borderId="0" xfId="0" applyNumberFormat="1" applyFill="1" applyBorder="1" applyAlignment="1">
      <alignment horizontal="center"/>
    </xf>
    <xf numFmtId="0" fontId="8" fillId="0" borderId="4" xfId="0" applyFont="1" applyFill="1" applyBorder="1"/>
    <xf numFmtId="164" fontId="8" fillId="0" borderId="3" xfId="0" applyNumberFormat="1" applyFont="1" applyFill="1" applyBorder="1" applyAlignment="1">
      <alignment horizontal="center"/>
    </xf>
    <xf numFmtId="0" fontId="13" fillId="2" borderId="3" xfId="0" applyNumberFormat="1" applyFont="1" applyFill="1" applyBorder="1" applyAlignment="1" applyProtection="1">
      <alignment horizontal="left" vertical="top"/>
    </xf>
    <xf numFmtId="0" fontId="13" fillId="2" borderId="3" xfId="0" applyNumberFormat="1" applyFont="1" applyFill="1" applyBorder="1" applyAlignment="1" applyProtection="1">
      <alignment horizontal="right" vertical="top" wrapText="1"/>
    </xf>
    <xf numFmtId="0" fontId="13" fillId="2" borderId="3" xfId="0" applyNumberFormat="1" applyFont="1" applyFill="1" applyBorder="1" applyAlignment="1" applyProtection="1">
      <alignment horizontal="center" vertical="top"/>
    </xf>
    <xf numFmtId="0" fontId="13" fillId="2" borderId="3" xfId="0" applyNumberFormat="1" applyFont="1" applyFill="1" applyBorder="1" applyAlignment="1" applyProtection="1">
      <alignment horizontal="center" vertical="top" wrapText="1"/>
    </xf>
    <xf numFmtId="164" fontId="13" fillId="2" borderId="3" xfId="0" applyNumberFormat="1" applyFont="1" applyFill="1" applyBorder="1" applyAlignment="1" applyProtection="1">
      <alignment horizontal="center" vertical="top" wrapText="1"/>
    </xf>
    <xf numFmtId="0" fontId="13" fillId="2" borderId="3" xfId="0" applyNumberFormat="1" applyFont="1" applyFill="1" applyBorder="1" applyAlignment="1" applyProtection="1">
      <alignment horizontal="center" vertical="center" wrapText="1"/>
    </xf>
    <xf numFmtId="164" fontId="13" fillId="2" borderId="3" xfId="0" applyNumberFormat="1" applyFont="1" applyFill="1" applyBorder="1" applyAlignment="1" applyProtection="1">
      <alignment horizontal="center" vertical="center" wrapText="1"/>
    </xf>
    <xf numFmtId="0" fontId="13" fillId="2" borderId="3" xfId="0" applyNumberFormat="1" applyFont="1" applyFill="1" applyBorder="1" applyAlignment="1" applyProtection="1">
      <alignment horizontal="left"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0" fontId="32" fillId="3" borderId="3" xfId="0" applyFont="1" applyFill="1" applyBorder="1"/>
    <xf numFmtId="0" fontId="32" fillId="3" borderId="3" xfId="0" applyFont="1" applyFill="1" applyBorder="1" applyAlignment="1">
      <alignment horizontal="center"/>
    </xf>
    <xf numFmtId="0" fontId="32" fillId="3" borderId="3" xfId="0" applyNumberFormat="1" applyFont="1" applyFill="1" applyBorder="1" applyAlignment="1" applyProtection="1">
      <alignment horizontal="center" vertical="center" wrapText="1"/>
    </xf>
    <xf numFmtId="164" fontId="13" fillId="0" borderId="3" xfId="0" applyNumberFormat="1" applyFont="1" applyFill="1" applyBorder="1" applyAlignment="1" applyProtection="1">
      <alignment horizontal="center" vertical="center" wrapText="1"/>
    </xf>
    <xf numFmtId="0" fontId="32" fillId="3" borderId="3" xfId="0" applyFont="1" applyFill="1" applyBorder="1" applyAlignment="1">
      <alignment vertical="center"/>
    </xf>
    <xf numFmtId="0" fontId="32" fillId="3" borderId="3" xfId="0" applyFont="1" applyFill="1" applyBorder="1" applyAlignment="1">
      <alignment horizontal="center" vertical="center"/>
    </xf>
    <xf numFmtId="0" fontId="32" fillId="3" borderId="3" xfId="0" applyFont="1" applyFill="1" applyBorder="1" applyAlignment="1">
      <alignment horizontal="center" vertical="center" wrapText="1"/>
    </xf>
    <xf numFmtId="164" fontId="9" fillId="0" borderId="3" xfId="0" applyNumberFormat="1" applyFont="1" applyBorder="1" applyAlignment="1">
      <alignment horizontal="center"/>
    </xf>
    <xf numFmtId="3" fontId="9" fillId="0" borderId="3" xfId="0" applyNumberFormat="1" applyFont="1" applyFill="1" applyBorder="1" applyAlignment="1">
      <alignment horizontal="center"/>
    </xf>
    <xf numFmtId="165" fontId="9" fillId="0" borderId="3" xfId="1" applyNumberFormat="1" applyFont="1" applyBorder="1" applyAlignment="1">
      <alignment horizontal="center"/>
    </xf>
    <xf numFmtId="165" fontId="9" fillId="0" borderId="3" xfId="1" applyNumberFormat="1" applyFont="1" applyFill="1" applyBorder="1" applyAlignment="1">
      <alignment horizontal="center"/>
    </xf>
    <xf numFmtId="0" fontId="31" fillId="0" borderId="0" xfId="0" applyFont="1"/>
    <xf numFmtId="1" fontId="13" fillId="2" borderId="3" xfId="0" applyNumberFormat="1" applyFont="1" applyFill="1" applyBorder="1" applyAlignment="1" applyProtection="1">
      <alignment horizontal="center" vertical="top" wrapText="1"/>
    </xf>
    <xf numFmtId="1" fontId="8" fillId="0" borderId="3" xfId="0" applyNumberFormat="1" applyFont="1" applyBorder="1" applyAlignment="1">
      <alignment horizontal="center"/>
    </xf>
    <xf numFmtId="164" fontId="2" fillId="0" borderId="0" xfId="0" applyNumberFormat="1" applyFont="1"/>
    <xf numFmtId="164" fontId="0" fillId="0" borderId="0" xfId="0" applyNumberFormat="1"/>
    <xf numFmtId="0" fontId="34" fillId="3" borderId="3" xfId="0" applyNumberFormat="1" applyFont="1" applyFill="1" applyBorder="1" applyAlignment="1" applyProtection="1">
      <alignment horizontal="center" vertical="center" wrapText="1"/>
    </xf>
    <xf numFmtId="0" fontId="35" fillId="0" borderId="3" xfId="0" applyNumberFormat="1" applyFont="1" applyFill="1" applyBorder="1" applyAlignment="1" applyProtection="1">
      <alignment horizontal="left" vertical="top"/>
    </xf>
    <xf numFmtId="164" fontId="35" fillId="0" borderId="3" xfId="0" applyNumberFormat="1" applyFont="1" applyFill="1" applyBorder="1" applyAlignment="1" applyProtection="1">
      <alignment horizontal="center" vertical="top" wrapText="1"/>
    </xf>
    <xf numFmtId="164" fontId="36" fillId="2" borderId="9" xfId="0" applyNumberFormat="1" applyFont="1" applyFill="1" applyBorder="1" applyAlignment="1">
      <alignment horizontal="center" vertical="center" wrapText="1"/>
    </xf>
    <xf numFmtId="0" fontId="35" fillId="0" borderId="6" xfId="0" applyNumberFormat="1" applyFont="1" applyFill="1" applyBorder="1" applyAlignment="1" applyProtection="1">
      <alignment horizontal="left" vertical="top"/>
    </xf>
    <xf numFmtId="164" fontId="35" fillId="0" borderId="6" xfId="0" applyNumberFormat="1" applyFont="1" applyFill="1" applyBorder="1" applyAlignment="1" applyProtection="1">
      <alignment horizontal="center" vertical="top" wrapText="1"/>
    </xf>
    <xf numFmtId="0" fontId="33" fillId="3" borderId="3" xfId="0" applyNumberFormat="1" applyFont="1" applyFill="1" applyBorder="1" applyAlignment="1" applyProtection="1">
      <alignment horizontal="left" vertical="top"/>
    </xf>
    <xf numFmtId="164" fontId="33" fillId="3" borderId="3" xfId="0" applyNumberFormat="1" applyFont="1" applyFill="1" applyBorder="1" applyAlignment="1" applyProtection="1">
      <alignment horizontal="center" vertical="top" wrapText="1"/>
    </xf>
    <xf numFmtId="164" fontId="33" fillId="3" borderId="9" xfId="0" applyNumberFormat="1" applyFont="1" applyFill="1" applyBorder="1" applyAlignment="1">
      <alignment horizontal="center" vertical="center" wrapText="1"/>
    </xf>
    <xf numFmtId="3" fontId="37" fillId="0" borderId="3" xfId="0" applyNumberFormat="1" applyFont="1" applyBorder="1" applyAlignment="1">
      <alignment horizontal="right" indent="2"/>
    </xf>
    <xf numFmtId="3" fontId="33" fillId="3" borderId="3" xfId="0" applyNumberFormat="1" applyFont="1" applyFill="1" applyBorder="1" applyAlignment="1">
      <alignment horizontal="right" indent="2"/>
    </xf>
    <xf numFmtId="0" fontId="8" fillId="0" borderId="4" xfId="0" applyFont="1" applyBorder="1"/>
    <xf numFmtId="0" fontId="32" fillId="3" borderId="3" xfId="0" applyNumberFormat="1" applyFont="1" applyFill="1" applyBorder="1" applyAlignment="1" applyProtection="1">
      <alignment horizontal="center" vertical="center" wrapText="1"/>
    </xf>
    <xf numFmtId="0" fontId="32" fillId="3" borderId="3" xfId="0" applyNumberFormat="1" applyFont="1" applyFill="1" applyBorder="1" applyAlignment="1" applyProtection="1">
      <alignment horizontal="center" vertical="center"/>
    </xf>
    <xf numFmtId="0" fontId="8" fillId="3" borderId="3" xfId="0" applyFont="1" applyFill="1" applyBorder="1" applyAlignment="1">
      <alignment vertical="center"/>
    </xf>
    <xf numFmtId="0" fontId="32" fillId="0" borderId="0" xfId="0" applyFont="1" applyAlignment="1">
      <alignment horizontal="center" vertical="center"/>
    </xf>
    <xf numFmtId="0" fontId="0" fillId="0" borderId="0" xfId="0" applyAlignment="1">
      <alignment vertical="center"/>
    </xf>
    <xf numFmtId="0" fontId="6" fillId="0" borderId="0" xfId="0" applyFont="1" applyAlignment="1">
      <alignment horizontal="left" vertical="top" wrapText="1"/>
    </xf>
    <xf numFmtId="0" fontId="32" fillId="3" borderId="3" xfId="0" applyNumberFormat="1" applyFont="1" applyFill="1" applyBorder="1" applyAlignment="1" applyProtection="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3" fillId="3" borderId="6" xfId="0" applyNumberFormat="1" applyFont="1" applyFill="1" applyBorder="1" applyAlignment="1" applyProtection="1">
      <alignment horizontal="center" vertical="center"/>
    </xf>
    <xf numFmtId="0" fontId="33" fillId="3" borderId="10" xfId="0" applyNumberFormat="1" applyFont="1" applyFill="1" applyBorder="1" applyAlignment="1" applyProtection="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37A8DB"/>
      <color rgb="FF87CCEB"/>
      <color rgb="FFD7F0FB"/>
      <color rgb="FFAFDEF3"/>
      <color rgb="FFFFD966"/>
      <color rgb="FFE95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1'!$B$15</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1'!$B$16:$B$20</c:f>
              <c:numCache>
                <c:formatCode>0</c:formatCode>
                <c:ptCount val="5"/>
                <c:pt idx="0">
                  <c:v>33.799999999999997</c:v>
                </c:pt>
                <c:pt idx="1">
                  <c:v>47.7</c:v>
                </c:pt>
                <c:pt idx="2">
                  <c:v>29.3</c:v>
                </c:pt>
                <c:pt idx="3">
                  <c:v>11.9</c:v>
                </c:pt>
                <c:pt idx="4">
                  <c:v>30.9</c:v>
                </c:pt>
              </c:numCache>
            </c:numRef>
          </c:val>
          <c:extLst>
            <c:ext xmlns:c16="http://schemas.microsoft.com/office/drawing/2014/chart" uri="{C3380CC4-5D6E-409C-BE32-E72D297353CC}">
              <c16:uniqueId val="{00000000-ABB8-4779-AA99-C15D3CEEAF58}"/>
            </c:ext>
          </c:extLst>
        </c:ser>
        <c:ser>
          <c:idx val="1"/>
          <c:order val="1"/>
          <c:tx>
            <c:strRef>
              <c:f>'Graphique 1'!$C$15</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1'!$C$16:$C$20</c:f>
              <c:numCache>
                <c:formatCode>0</c:formatCode>
                <c:ptCount val="5"/>
                <c:pt idx="0">
                  <c:v>39.5</c:v>
                </c:pt>
                <c:pt idx="1">
                  <c:v>48.3</c:v>
                </c:pt>
                <c:pt idx="2">
                  <c:v>37.299999999999997</c:v>
                </c:pt>
                <c:pt idx="3">
                  <c:v>20.2</c:v>
                </c:pt>
                <c:pt idx="4">
                  <c:v>28.9</c:v>
                </c:pt>
              </c:numCache>
            </c:numRef>
          </c:val>
          <c:extLst>
            <c:ext xmlns:c16="http://schemas.microsoft.com/office/drawing/2014/chart" uri="{C3380CC4-5D6E-409C-BE32-E72D297353CC}">
              <c16:uniqueId val="{00000001-ABB8-4779-AA99-C15D3CEEAF58}"/>
            </c:ext>
          </c:extLst>
        </c:ser>
        <c:ser>
          <c:idx val="2"/>
          <c:order val="2"/>
          <c:tx>
            <c:strRef>
              <c:f>'Graphique 1'!$D$15</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1'!$D$16:$D$20</c:f>
              <c:numCache>
                <c:formatCode>0</c:formatCode>
                <c:ptCount val="5"/>
                <c:pt idx="0">
                  <c:v>37.6</c:v>
                </c:pt>
                <c:pt idx="1">
                  <c:v>48.1</c:v>
                </c:pt>
                <c:pt idx="2">
                  <c:v>35.700000000000003</c:v>
                </c:pt>
                <c:pt idx="3">
                  <c:v>15.8</c:v>
                </c:pt>
                <c:pt idx="4">
                  <c:v>29.6</c:v>
                </c:pt>
              </c:numCache>
            </c:numRef>
          </c:val>
          <c:extLst>
            <c:ext xmlns:c16="http://schemas.microsoft.com/office/drawing/2014/chart" uri="{C3380CC4-5D6E-409C-BE32-E72D297353CC}">
              <c16:uniqueId val="{00000002-ABB8-4779-AA99-C15D3CEEAF58}"/>
            </c:ext>
          </c:extLst>
        </c:ser>
        <c:ser>
          <c:idx val="3"/>
          <c:order val="3"/>
          <c:tx>
            <c:strRef>
              <c:f>'Graphique 1'!$E$15</c:f>
              <c:strCache>
                <c:ptCount val="1"/>
                <c:pt idx="0">
                  <c:v>Réf nationale total inscrits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1'!$A$16:$A$20</c:f>
              <c:strCache>
                <c:ptCount val="5"/>
                <c:pt idx="0">
                  <c:v>Total inscrits en dernière année*</c:v>
                </c:pt>
                <c:pt idx="1">
                  <c:v>CAP</c:v>
                </c:pt>
                <c:pt idx="2">
                  <c:v>BAC PRO</c:v>
                </c:pt>
                <c:pt idx="3">
                  <c:v>BP</c:v>
                </c:pt>
                <c:pt idx="4">
                  <c:v>STS</c:v>
                </c:pt>
              </c:strCache>
            </c:strRef>
          </c:cat>
          <c:val>
            <c:numRef>
              <c:f>'Graphique 1'!$E$16:$E$20</c:f>
              <c:numCache>
                <c:formatCode>0</c:formatCode>
                <c:ptCount val="5"/>
                <c:pt idx="0">
                  <c:v>35.9</c:v>
                </c:pt>
                <c:pt idx="1">
                  <c:v>45.3</c:v>
                </c:pt>
                <c:pt idx="2">
                  <c:v>35</c:v>
                </c:pt>
                <c:pt idx="3">
                  <c:v>18</c:v>
                </c:pt>
                <c:pt idx="4">
                  <c:v>29.6</c:v>
                </c:pt>
              </c:numCache>
            </c:numRef>
          </c:val>
          <c:extLst>
            <c:ext xmlns:c16="http://schemas.microsoft.com/office/drawing/2014/chart" uri="{C3380CC4-5D6E-409C-BE32-E72D297353CC}">
              <c16:uniqueId val="{00000003-ABB8-4779-AA99-C15D3CEEAF58}"/>
            </c:ext>
          </c:extLst>
        </c:ser>
        <c:dLbls>
          <c:dLblPos val="outEnd"/>
          <c:showLegendKey val="0"/>
          <c:showVal val="1"/>
          <c:showCatName val="0"/>
          <c:showSerName val="0"/>
          <c:showPercent val="0"/>
          <c:showBubbleSize val="0"/>
        </c:dLbls>
        <c:gapWidth val="219"/>
        <c:overlap val="-27"/>
        <c:axId val="275402624"/>
        <c:axId val="275403184"/>
      </c:barChart>
      <c:catAx>
        <c:axId val="27540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3184"/>
        <c:crosses val="autoZero"/>
        <c:auto val="1"/>
        <c:lblAlgn val="ctr"/>
        <c:lblOffset val="100"/>
        <c:noMultiLvlLbl val="0"/>
      </c:catAx>
      <c:valAx>
        <c:axId val="275403184"/>
        <c:scaling>
          <c:orientation val="minMax"/>
        </c:scaling>
        <c:delete val="0"/>
        <c:axPos val="l"/>
        <c:majorGridlines>
          <c:spPr>
            <a:ln w="9525" cap="flat" cmpd="sng" algn="ctr">
              <a:solidFill>
                <a:schemeClr val="bg2">
                  <a:alpha val="58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2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2'!$B$27</c:f>
              <c:strCache>
                <c:ptCount val="1"/>
                <c:pt idx="0">
                  <c:v>National</c:v>
                </c:pt>
              </c:strCache>
            </c:strRef>
          </c:tx>
          <c:spPr>
            <a:solidFill>
              <a:srgbClr val="AFDE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2'!$A$28:$A$32</c:f>
              <c:strCache>
                <c:ptCount val="5"/>
                <c:pt idx="0">
                  <c:v>Ensemble*</c:v>
                </c:pt>
                <c:pt idx="1">
                  <c:v>CAP</c:v>
                </c:pt>
                <c:pt idx="2">
                  <c:v>Bac pro</c:v>
                </c:pt>
                <c:pt idx="3">
                  <c:v>BP</c:v>
                </c:pt>
                <c:pt idx="4">
                  <c:v>STS</c:v>
                </c:pt>
              </c:strCache>
            </c:strRef>
          </c:cat>
          <c:val>
            <c:numRef>
              <c:f>'Graphique 2'!$B$28:$B$32</c:f>
              <c:numCache>
                <c:formatCode>General</c:formatCode>
                <c:ptCount val="5"/>
                <c:pt idx="0">
                  <c:v>61.4</c:v>
                </c:pt>
                <c:pt idx="1">
                  <c:v>51.9</c:v>
                </c:pt>
                <c:pt idx="2">
                  <c:v>61.9</c:v>
                </c:pt>
                <c:pt idx="3">
                  <c:v>72.8</c:v>
                </c:pt>
                <c:pt idx="4">
                  <c:v>68.599999999999994</c:v>
                </c:pt>
              </c:numCache>
            </c:numRef>
          </c:val>
          <c:extLst>
            <c:ext xmlns:c16="http://schemas.microsoft.com/office/drawing/2014/chart" uri="{C3380CC4-5D6E-409C-BE32-E72D297353CC}">
              <c16:uniqueId val="{00000000-0F4E-407D-8E96-738E48F04AFA}"/>
            </c:ext>
          </c:extLst>
        </c:ser>
        <c:ser>
          <c:idx val="1"/>
          <c:order val="1"/>
          <c:tx>
            <c:strRef>
              <c:f>'Graphique 2'!$C$27</c:f>
              <c:strCache>
                <c:ptCount val="1"/>
                <c:pt idx="0">
                  <c:v>Orléans-Tours</c:v>
                </c:pt>
              </c:strCache>
            </c:strRef>
          </c:tx>
          <c:spPr>
            <a:solidFill>
              <a:srgbClr val="37A8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2'!$A$28:$A$32</c:f>
              <c:strCache>
                <c:ptCount val="5"/>
                <c:pt idx="0">
                  <c:v>Ensemble*</c:v>
                </c:pt>
                <c:pt idx="1">
                  <c:v>CAP</c:v>
                </c:pt>
                <c:pt idx="2">
                  <c:v>Bac pro</c:v>
                </c:pt>
                <c:pt idx="3">
                  <c:v>BP</c:v>
                </c:pt>
                <c:pt idx="4">
                  <c:v>STS</c:v>
                </c:pt>
              </c:strCache>
            </c:strRef>
          </c:cat>
          <c:val>
            <c:numRef>
              <c:f>'Graphique 2'!$C$28:$C$32</c:f>
              <c:numCache>
                <c:formatCode>0.0</c:formatCode>
                <c:ptCount val="5"/>
                <c:pt idx="0" formatCode="General">
                  <c:v>62.2</c:v>
                </c:pt>
                <c:pt idx="1">
                  <c:v>51.8</c:v>
                </c:pt>
                <c:pt idx="2" formatCode="General">
                  <c:v>60.7</c:v>
                </c:pt>
                <c:pt idx="3">
                  <c:v>75.400000000000006</c:v>
                </c:pt>
                <c:pt idx="4" formatCode="General">
                  <c:v>70.099999999999994</c:v>
                </c:pt>
              </c:numCache>
            </c:numRef>
          </c:val>
          <c:extLst>
            <c:ext xmlns:c16="http://schemas.microsoft.com/office/drawing/2014/chart" uri="{C3380CC4-5D6E-409C-BE32-E72D297353CC}">
              <c16:uniqueId val="{00000001-0F4E-407D-8E96-738E48F04AFA}"/>
            </c:ext>
          </c:extLst>
        </c:ser>
        <c:dLbls>
          <c:dLblPos val="outEnd"/>
          <c:showLegendKey val="0"/>
          <c:showVal val="1"/>
          <c:showCatName val="0"/>
          <c:showSerName val="0"/>
          <c:showPercent val="0"/>
          <c:showBubbleSize val="0"/>
        </c:dLbls>
        <c:gapWidth val="219"/>
        <c:axId val="275406544"/>
        <c:axId val="275407104"/>
      </c:barChart>
      <c:catAx>
        <c:axId val="2754065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crossAx val="275407104"/>
        <c:crosses val="autoZero"/>
        <c:auto val="1"/>
        <c:lblAlgn val="ctr"/>
        <c:lblOffset val="100"/>
        <c:noMultiLvlLbl val="0"/>
      </c:catAx>
      <c:valAx>
        <c:axId val="275407104"/>
        <c:scaling>
          <c:orientation val="minMax"/>
          <c:min val="30"/>
        </c:scaling>
        <c:delete val="0"/>
        <c:axPos val="b"/>
        <c:majorGridlines>
          <c:spPr>
            <a:ln w="9525" cap="flat" cmpd="sng" algn="ctr">
              <a:solidFill>
                <a:schemeClr val="bg2">
                  <a:alpha val="47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crossAx val="27540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'Graphique 3'!$B$26</c:f>
              <c:strCache>
                <c:ptCount val="1"/>
                <c:pt idx="0">
                  <c:v>Hommes</c:v>
                </c:pt>
              </c:strCache>
            </c:strRef>
          </c:tx>
          <c:spPr>
            <a:solidFill>
              <a:srgbClr val="AFDEF3"/>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3'!$A$27:$A$31</c:f>
              <c:strCache>
                <c:ptCount val="5"/>
                <c:pt idx="0">
                  <c:v>Ensemble*</c:v>
                </c:pt>
                <c:pt idx="1">
                  <c:v>CAP</c:v>
                </c:pt>
                <c:pt idx="2">
                  <c:v>Bac pro</c:v>
                </c:pt>
                <c:pt idx="3">
                  <c:v>BP</c:v>
                </c:pt>
                <c:pt idx="4">
                  <c:v>STS</c:v>
                </c:pt>
              </c:strCache>
            </c:strRef>
          </c:cat>
          <c:val>
            <c:numRef>
              <c:f>'Graphique 3'!$B$27:$B$31</c:f>
              <c:numCache>
                <c:formatCode>0.0</c:formatCode>
                <c:ptCount val="5"/>
                <c:pt idx="0">
                  <c:v>63.9</c:v>
                </c:pt>
                <c:pt idx="1">
                  <c:v>54.8</c:v>
                </c:pt>
                <c:pt idx="2">
                  <c:v>64</c:v>
                </c:pt>
                <c:pt idx="3">
                  <c:v>77.599999999999994</c:v>
                </c:pt>
                <c:pt idx="4">
                  <c:v>72.099999999999994</c:v>
                </c:pt>
              </c:numCache>
            </c:numRef>
          </c:val>
          <c:extLst>
            <c:ext xmlns:c16="http://schemas.microsoft.com/office/drawing/2014/chart" uri="{C3380CC4-5D6E-409C-BE32-E72D297353CC}">
              <c16:uniqueId val="{00000000-0FBD-48CA-B968-E1A9DE35918E}"/>
            </c:ext>
          </c:extLst>
        </c:ser>
        <c:ser>
          <c:idx val="1"/>
          <c:order val="1"/>
          <c:tx>
            <c:strRef>
              <c:f>'Graphique 3'!$C$26</c:f>
              <c:strCache>
                <c:ptCount val="1"/>
                <c:pt idx="0">
                  <c:v>Femmes</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3'!$A$27:$A$31</c:f>
              <c:strCache>
                <c:ptCount val="5"/>
                <c:pt idx="0">
                  <c:v>Ensemble*</c:v>
                </c:pt>
                <c:pt idx="1">
                  <c:v>CAP</c:v>
                </c:pt>
                <c:pt idx="2">
                  <c:v>Bac pro</c:v>
                </c:pt>
                <c:pt idx="3">
                  <c:v>BP</c:v>
                </c:pt>
                <c:pt idx="4">
                  <c:v>STS</c:v>
                </c:pt>
              </c:strCache>
            </c:strRef>
          </c:cat>
          <c:val>
            <c:numRef>
              <c:f>'Graphique 3'!$C$27:$C$31</c:f>
              <c:numCache>
                <c:formatCode>General</c:formatCode>
                <c:ptCount val="5"/>
                <c:pt idx="0">
                  <c:v>58.9</c:v>
                </c:pt>
                <c:pt idx="1">
                  <c:v>43.8</c:v>
                </c:pt>
                <c:pt idx="2">
                  <c:v>49.6</c:v>
                </c:pt>
                <c:pt idx="3">
                  <c:v>73.7</c:v>
                </c:pt>
                <c:pt idx="4">
                  <c:v>66.900000000000006</c:v>
                </c:pt>
              </c:numCache>
            </c:numRef>
          </c:val>
          <c:extLst>
            <c:ext xmlns:c16="http://schemas.microsoft.com/office/drawing/2014/chart" uri="{C3380CC4-5D6E-409C-BE32-E72D297353CC}">
              <c16:uniqueId val="{00000001-0FBD-48CA-B968-E1A9DE35918E}"/>
            </c:ext>
          </c:extLst>
        </c:ser>
        <c:dLbls>
          <c:dLblPos val="outEnd"/>
          <c:showLegendKey val="0"/>
          <c:showVal val="1"/>
          <c:showCatName val="0"/>
          <c:showSerName val="0"/>
          <c:showPercent val="0"/>
          <c:showBubbleSize val="0"/>
        </c:dLbls>
        <c:gapWidth val="182"/>
        <c:axId val="277954640"/>
        <c:axId val="277955200"/>
      </c:barChart>
      <c:catAx>
        <c:axId val="277954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ysClr val="windowText" lastClr="000000"/>
                </a:solidFill>
                <a:latin typeface="Arial Narrow" panose="020B0606020202030204" pitchFamily="34" charset="0"/>
                <a:ea typeface="+mn-ea"/>
                <a:cs typeface="+mn-cs"/>
              </a:defRPr>
            </a:pPr>
            <a:endParaRPr lang="fr-FR"/>
          </a:p>
        </c:txPr>
        <c:crossAx val="277955200"/>
        <c:crosses val="autoZero"/>
        <c:auto val="1"/>
        <c:lblAlgn val="ctr"/>
        <c:lblOffset val="100"/>
        <c:noMultiLvlLbl val="0"/>
      </c:catAx>
      <c:valAx>
        <c:axId val="277955200"/>
        <c:scaling>
          <c:orientation val="minMax"/>
          <c:max val="80"/>
          <c:min val="30"/>
        </c:scaling>
        <c:delete val="0"/>
        <c:axPos val="b"/>
        <c:majorGridlines>
          <c:spPr>
            <a:ln w="9525" cap="flat" cmpd="sng" algn="ctr">
              <a:solidFill>
                <a:schemeClr val="bg2">
                  <a:alpha val="52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crossAx val="277954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7A8DB"/>
            </a:solidFill>
            <a:ln>
              <a:noFill/>
            </a:ln>
            <a:effectLst/>
          </c:spPr>
          <c:invertIfNegative val="0"/>
          <c:dPt>
            <c:idx val="0"/>
            <c:invertIfNegative val="0"/>
            <c:bubble3D val="0"/>
            <c:spPr>
              <a:solidFill>
                <a:srgbClr val="37A8DB"/>
              </a:solidFill>
              <a:ln>
                <a:noFill/>
              </a:ln>
              <a:effectLst/>
            </c:spPr>
            <c:extLst>
              <c:ext xmlns:c16="http://schemas.microsoft.com/office/drawing/2014/chart" uri="{C3380CC4-5D6E-409C-BE32-E72D297353CC}">
                <c16:uniqueId val="{00000001-593F-431F-AFAB-EF373E29C6ED}"/>
              </c:ext>
            </c:extLst>
          </c:dPt>
          <c:dPt>
            <c:idx val="1"/>
            <c:invertIfNegative val="0"/>
            <c:bubble3D val="0"/>
            <c:spPr>
              <a:solidFill>
                <a:srgbClr val="AFDEF3"/>
              </a:solidFill>
              <a:ln>
                <a:noFill/>
              </a:ln>
              <a:effectLst/>
            </c:spPr>
            <c:extLst>
              <c:ext xmlns:c16="http://schemas.microsoft.com/office/drawing/2014/chart" uri="{C3380CC4-5D6E-409C-BE32-E72D297353CC}">
                <c16:uniqueId val="{00000003-593F-431F-AFAB-EF373E29C6ED}"/>
              </c:ext>
            </c:extLst>
          </c:dPt>
          <c:dPt>
            <c:idx val="2"/>
            <c:invertIfNegative val="0"/>
            <c:bubble3D val="0"/>
            <c:spPr>
              <a:solidFill>
                <a:srgbClr val="37A8DB"/>
              </a:solidFill>
              <a:ln>
                <a:noFill/>
              </a:ln>
              <a:effectLst/>
            </c:spPr>
            <c:extLst>
              <c:ext xmlns:c16="http://schemas.microsoft.com/office/drawing/2014/chart" uri="{C3380CC4-5D6E-409C-BE32-E72D297353CC}">
                <c16:uniqueId val="{00000005-593F-431F-AFAB-EF373E29C6ED}"/>
              </c:ext>
            </c:extLst>
          </c:dPt>
          <c:dPt>
            <c:idx val="3"/>
            <c:invertIfNegative val="0"/>
            <c:bubble3D val="0"/>
            <c:spPr>
              <a:solidFill>
                <a:srgbClr val="AFDEF3"/>
              </a:solidFill>
              <a:ln>
                <a:noFill/>
              </a:ln>
              <a:effectLst/>
            </c:spPr>
            <c:extLst>
              <c:ext xmlns:c16="http://schemas.microsoft.com/office/drawing/2014/chart" uri="{C3380CC4-5D6E-409C-BE32-E72D297353CC}">
                <c16:uniqueId val="{00000007-593F-431F-AFAB-EF373E29C6ED}"/>
              </c:ext>
            </c:extLst>
          </c:dPt>
          <c:dPt>
            <c:idx val="5"/>
            <c:invertIfNegative val="0"/>
            <c:bubble3D val="0"/>
            <c:spPr>
              <a:solidFill>
                <a:srgbClr val="AFDEF3"/>
              </a:solidFill>
              <a:ln>
                <a:noFill/>
              </a:ln>
              <a:effectLst/>
            </c:spPr>
            <c:extLst>
              <c:ext xmlns:c16="http://schemas.microsoft.com/office/drawing/2014/chart" uri="{C3380CC4-5D6E-409C-BE32-E72D297353CC}">
                <c16:uniqueId val="{0000000B-593F-431F-AFAB-EF373E29C6ED}"/>
              </c:ext>
            </c:extLst>
          </c:dPt>
          <c:dPt>
            <c:idx val="6"/>
            <c:invertIfNegative val="0"/>
            <c:bubble3D val="0"/>
            <c:spPr>
              <a:solidFill>
                <a:srgbClr val="37A8DB"/>
              </a:solidFill>
              <a:ln>
                <a:noFill/>
              </a:ln>
              <a:effectLst/>
            </c:spPr>
            <c:extLst>
              <c:ext xmlns:c16="http://schemas.microsoft.com/office/drawing/2014/chart" uri="{C3380CC4-5D6E-409C-BE32-E72D297353CC}">
                <c16:uniqueId val="{0000000B-EFB7-4941-8FDB-F4F7AE461EB4}"/>
              </c:ext>
            </c:extLst>
          </c:dPt>
          <c:dPt>
            <c:idx val="7"/>
            <c:invertIfNegative val="0"/>
            <c:bubble3D val="0"/>
            <c:spPr>
              <a:solidFill>
                <a:srgbClr val="AFDEF3"/>
              </a:solidFill>
              <a:ln>
                <a:noFill/>
              </a:ln>
              <a:effectLst/>
            </c:spPr>
            <c:extLst>
              <c:ext xmlns:c16="http://schemas.microsoft.com/office/drawing/2014/chart" uri="{C3380CC4-5D6E-409C-BE32-E72D297353CC}">
                <c16:uniqueId val="{0000000D-EFB7-4941-8FDB-F4F7AE461EB4}"/>
              </c:ext>
            </c:extLst>
          </c:dPt>
          <c:dLbls>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 4'!$A$24:$B$31</c:f>
              <c:multiLvlStrCache>
                <c:ptCount val="8"/>
                <c:lvl>
                  <c:pt idx="0">
                    <c:v>Diplômé</c:v>
                  </c:pt>
                  <c:pt idx="1">
                    <c:v>Non diplômé</c:v>
                  </c:pt>
                  <c:pt idx="2">
                    <c:v>Diplômé</c:v>
                  </c:pt>
                  <c:pt idx="3">
                    <c:v>Non diplômé</c:v>
                  </c:pt>
                  <c:pt idx="4">
                    <c:v>Diplômé</c:v>
                  </c:pt>
                  <c:pt idx="5">
                    <c:v>Non diplômé</c:v>
                  </c:pt>
                  <c:pt idx="6">
                    <c:v>Diplômé</c:v>
                  </c:pt>
                  <c:pt idx="7">
                    <c:v>Non diplômé</c:v>
                  </c:pt>
                </c:lvl>
                <c:lvl>
                  <c:pt idx="0">
                    <c:v>CAP</c:v>
                  </c:pt>
                  <c:pt idx="2">
                    <c:v>Bac pro</c:v>
                  </c:pt>
                  <c:pt idx="4">
                    <c:v>BP</c:v>
                  </c:pt>
                  <c:pt idx="6">
                    <c:v>STS</c:v>
                  </c:pt>
                </c:lvl>
              </c:multiLvlStrCache>
            </c:multiLvlStrRef>
          </c:cat>
          <c:val>
            <c:numRef>
              <c:f>'Graphique 4'!$C$24:$C$31</c:f>
              <c:numCache>
                <c:formatCode>0.0</c:formatCode>
                <c:ptCount val="8"/>
                <c:pt idx="0">
                  <c:v>55.8</c:v>
                </c:pt>
                <c:pt idx="1">
                  <c:v>41.6</c:v>
                </c:pt>
                <c:pt idx="2" formatCode="General">
                  <c:v>62.4</c:v>
                </c:pt>
                <c:pt idx="3" formatCode="General">
                  <c:v>53.8</c:v>
                </c:pt>
                <c:pt idx="4" formatCode="General">
                  <c:v>77.599999999999994</c:v>
                </c:pt>
                <c:pt idx="5">
                  <c:v>67.099999999999994</c:v>
                </c:pt>
                <c:pt idx="6">
                  <c:v>71.599999999999994</c:v>
                </c:pt>
                <c:pt idx="7">
                  <c:v>65.7</c:v>
                </c:pt>
              </c:numCache>
            </c:numRef>
          </c:val>
          <c:extLst>
            <c:ext xmlns:c16="http://schemas.microsoft.com/office/drawing/2014/chart" uri="{C3380CC4-5D6E-409C-BE32-E72D297353CC}">
              <c16:uniqueId val="{0000000C-593F-431F-AFAB-EF373E29C6ED}"/>
            </c:ext>
          </c:extLst>
        </c:ser>
        <c:dLbls>
          <c:dLblPos val="outEnd"/>
          <c:showLegendKey val="0"/>
          <c:showVal val="1"/>
          <c:showCatName val="0"/>
          <c:showSerName val="0"/>
          <c:showPercent val="0"/>
          <c:showBubbleSize val="0"/>
        </c:dLbls>
        <c:gapWidth val="182"/>
        <c:axId val="277957440"/>
        <c:axId val="277958000"/>
      </c:barChart>
      <c:catAx>
        <c:axId val="277957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8000"/>
        <c:crosses val="autoZero"/>
        <c:auto val="1"/>
        <c:lblAlgn val="ctr"/>
        <c:lblOffset val="100"/>
        <c:noMultiLvlLbl val="0"/>
      </c:catAx>
      <c:valAx>
        <c:axId val="277958000"/>
        <c:scaling>
          <c:orientation val="minMax"/>
          <c:min val="30"/>
        </c:scaling>
        <c:delete val="0"/>
        <c:axPos val="b"/>
        <c:majorGridlines>
          <c:spPr>
            <a:ln w="9525" cap="flat" cmpd="sng" algn="ctr">
              <a:solidFill>
                <a:schemeClr val="bg2">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79574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'Tableau 2'!$A$5:$A$13</c:f>
              <c:strCache>
                <c:ptCount val="9"/>
                <c:pt idx="0">
                  <c:v>Agriculteurs exploitants</c:v>
                </c:pt>
                <c:pt idx="1">
                  <c:v>Artisans, commerçants et chefs d'entreprise</c:v>
                </c:pt>
                <c:pt idx="2">
                  <c:v>Professions Intermédiaires</c:v>
                </c:pt>
                <c:pt idx="3">
                  <c:v>Employés</c:v>
                </c:pt>
                <c:pt idx="4">
                  <c:v>Cadres et professions intellectuelles supérieures</c:v>
                </c:pt>
                <c:pt idx="5">
                  <c:v>Ouvriers</c:v>
                </c:pt>
                <c:pt idx="6">
                  <c:v>Non renseigné</c:v>
                </c:pt>
                <c:pt idx="7">
                  <c:v>Retraités</c:v>
                </c:pt>
                <c:pt idx="8">
                  <c:v>Autres personnes sans activité professionnelle</c:v>
                </c:pt>
              </c:strCache>
            </c:strRef>
          </c:cat>
          <c:val>
            <c:numRef>
              <c:f>'Tableau 2'!$B$5:$B$13</c:f>
              <c:numCache>
                <c:formatCode>0.0</c:formatCode>
                <c:ptCount val="9"/>
                <c:pt idx="0">
                  <c:v>69.900000000000006</c:v>
                </c:pt>
                <c:pt idx="1">
                  <c:v>65</c:v>
                </c:pt>
                <c:pt idx="2">
                  <c:v>63.9</c:v>
                </c:pt>
                <c:pt idx="3">
                  <c:v>63.7</c:v>
                </c:pt>
                <c:pt idx="4">
                  <c:v>62.3</c:v>
                </c:pt>
                <c:pt idx="5">
                  <c:v>62</c:v>
                </c:pt>
                <c:pt idx="6">
                  <c:v>60.6</c:v>
                </c:pt>
                <c:pt idx="7">
                  <c:v>57</c:v>
                </c:pt>
                <c:pt idx="8">
                  <c:v>54.7</c:v>
                </c:pt>
              </c:numCache>
            </c:numRef>
          </c:val>
          <c:extLst>
            <c:ext xmlns:c16="http://schemas.microsoft.com/office/drawing/2014/chart" uri="{C3380CC4-5D6E-409C-BE32-E72D297353CC}">
              <c16:uniqueId val="{00000000-164A-4FF8-B163-ABA02EB22CA2}"/>
            </c:ext>
          </c:extLst>
        </c:ser>
        <c:dLbls>
          <c:dLblPos val="outEnd"/>
          <c:showLegendKey val="0"/>
          <c:showVal val="1"/>
          <c:showCatName val="0"/>
          <c:showSerName val="0"/>
          <c:showPercent val="0"/>
          <c:showBubbleSize val="0"/>
        </c:dLbls>
        <c:gapWidth val="182"/>
        <c:axId val="277960240"/>
        <c:axId val="276106000"/>
      </c:barChart>
      <c:catAx>
        <c:axId val="277960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6106000"/>
        <c:crosses val="autoZero"/>
        <c:auto val="1"/>
        <c:lblAlgn val="ctr"/>
        <c:lblOffset val="100"/>
        <c:noMultiLvlLbl val="0"/>
      </c:catAx>
      <c:valAx>
        <c:axId val="276106000"/>
        <c:scaling>
          <c:orientation val="minMax"/>
          <c:min val="50"/>
        </c:scaling>
        <c:delete val="0"/>
        <c:axPos val="b"/>
        <c:majorGridlines>
          <c:spPr>
            <a:ln w="9525" cap="flat" cmpd="sng" algn="ctr">
              <a:solidFill>
                <a:schemeClr val="bg2">
                  <a:alpha val="36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crossAx val="277960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5'!$B$23</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5'!$B$24:$B$28</c:f>
              <c:numCache>
                <c:formatCode>0.0</c:formatCode>
                <c:ptCount val="5"/>
                <c:pt idx="0">
                  <c:v>53.6</c:v>
                </c:pt>
                <c:pt idx="1">
                  <c:v>30</c:v>
                </c:pt>
                <c:pt idx="2">
                  <c:v>8.5</c:v>
                </c:pt>
                <c:pt idx="3">
                  <c:v>6.6</c:v>
                </c:pt>
                <c:pt idx="4">
                  <c:v>1.3</c:v>
                </c:pt>
              </c:numCache>
            </c:numRef>
          </c:val>
          <c:extLst>
            <c:ext xmlns:c16="http://schemas.microsoft.com/office/drawing/2014/chart" uri="{C3380CC4-5D6E-409C-BE32-E72D297353CC}">
              <c16:uniqueId val="{00000000-935F-43BD-A1D4-6037434C95A8}"/>
            </c:ext>
          </c:extLst>
        </c:ser>
        <c:ser>
          <c:idx val="1"/>
          <c:order val="1"/>
          <c:tx>
            <c:strRef>
              <c:f>'Graphique 5'!$C$23</c:f>
              <c:strCache>
                <c:ptCount val="1"/>
                <c:pt idx="0">
                  <c:v>Hommes</c:v>
                </c:pt>
              </c:strCache>
            </c:strRef>
          </c:tx>
          <c:spPr>
            <a:solidFill>
              <a:srgbClr val="D7F0FB"/>
            </a:solidFill>
            <a:ln>
              <a:noFill/>
            </a:ln>
            <a:effectLst/>
          </c:spPr>
          <c:invertIfNegative val="0"/>
          <c:dLbls>
            <c:dLbl>
              <c:idx val="0"/>
              <c:layout>
                <c:manualLayout>
                  <c:x val="2.4714239177011945E-3"/>
                  <c:y val="2.08659329306482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5F-43BD-A1D4-6037434C95A8}"/>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5'!$C$24:$C$28</c:f>
              <c:numCache>
                <c:formatCode>0.0</c:formatCode>
                <c:ptCount val="5"/>
                <c:pt idx="0">
                  <c:v>59</c:v>
                </c:pt>
                <c:pt idx="1">
                  <c:v>23.1</c:v>
                </c:pt>
                <c:pt idx="2">
                  <c:v>12.1</c:v>
                </c:pt>
                <c:pt idx="3">
                  <c:v>5.3</c:v>
                </c:pt>
                <c:pt idx="4">
                  <c:v>0.5</c:v>
                </c:pt>
              </c:numCache>
            </c:numRef>
          </c:val>
          <c:extLst>
            <c:ext xmlns:c16="http://schemas.microsoft.com/office/drawing/2014/chart" uri="{C3380CC4-5D6E-409C-BE32-E72D297353CC}">
              <c16:uniqueId val="{00000002-935F-43BD-A1D4-6037434C95A8}"/>
            </c:ext>
          </c:extLst>
        </c:ser>
        <c:ser>
          <c:idx val="2"/>
          <c:order val="2"/>
          <c:tx>
            <c:strRef>
              <c:f>'Graphique 5'!$D$23</c:f>
              <c:strCache>
                <c:ptCount val="1"/>
                <c:pt idx="0">
                  <c:v>Ensemble</c:v>
                </c:pt>
              </c:strCache>
            </c:strRef>
          </c:tx>
          <c:spPr>
            <a:solidFill>
              <a:srgbClr val="37A8DB"/>
            </a:solidFill>
            <a:ln>
              <a:noFill/>
            </a:ln>
            <a:effectLst/>
          </c:spPr>
          <c:invertIfNegative val="0"/>
          <c:dLbls>
            <c:dLbl>
              <c:idx val="3"/>
              <c:layout>
                <c:manualLayout>
                  <c:x val="9.885695670804686E-3"/>
                  <c:y val="1.66927463445184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5F-43BD-A1D4-6037434C95A8}"/>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5'!$A$24:$A$28</c:f>
              <c:strCache>
                <c:ptCount val="5"/>
                <c:pt idx="0">
                  <c:v>CDI</c:v>
                </c:pt>
                <c:pt idx="1">
                  <c:v>CDD</c:v>
                </c:pt>
                <c:pt idx="2">
                  <c:v>Intérim</c:v>
                </c:pt>
                <c:pt idx="3">
                  <c:v>Contrat de professionnalisation</c:v>
                </c:pt>
                <c:pt idx="4">
                  <c:v>Autres</c:v>
                </c:pt>
              </c:strCache>
            </c:strRef>
          </c:cat>
          <c:val>
            <c:numRef>
              <c:f>'Graphique 5'!$D$24:$D$28</c:f>
              <c:numCache>
                <c:formatCode>0.0</c:formatCode>
                <c:ptCount val="5"/>
                <c:pt idx="0">
                  <c:v>57.2</c:v>
                </c:pt>
                <c:pt idx="1">
                  <c:v>25.3</c:v>
                </c:pt>
                <c:pt idx="2">
                  <c:v>10.9</c:v>
                </c:pt>
                <c:pt idx="3">
                  <c:v>5.8</c:v>
                </c:pt>
                <c:pt idx="4">
                  <c:v>0.8</c:v>
                </c:pt>
              </c:numCache>
            </c:numRef>
          </c:val>
          <c:extLst>
            <c:ext xmlns:c16="http://schemas.microsoft.com/office/drawing/2014/chart" uri="{C3380CC4-5D6E-409C-BE32-E72D297353CC}">
              <c16:uniqueId val="{00000004-935F-43BD-A1D4-6037434C95A8}"/>
            </c:ext>
          </c:extLst>
        </c:ser>
        <c:dLbls>
          <c:dLblPos val="outEnd"/>
          <c:showLegendKey val="0"/>
          <c:showVal val="1"/>
          <c:showCatName val="0"/>
          <c:showSerName val="0"/>
          <c:showPercent val="0"/>
          <c:showBubbleSize val="0"/>
        </c:dLbls>
        <c:gapWidth val="219"/>
        <c:overlap val="-27"/>
        <c:axId val="276109360"/>
        <c:axId val="276109920"/>
      </c:barChart>
      <c:catAx>
        <c:axId val="27610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920"/>
        <c:crosses val="autoZero"/>
        <c:auto val="1"/>
        <c:lblAlgn val="ctr"/>
        <c:lblOffset val="100"/>
        <c:noMultiLvlLbl val="0"/>
      </c:catAx>
      <c:valAx>
        <c:axId val="276109920"/>
        <c:scaling>
          <c:orientation val="minMax"/>
          <c:max val="60"/>
        </c:scaling>
        <c:delete val="0"/>
        <c:axPos val="l"/>
        <c:majorGridlines>
          <c:spPr>
            <a:ln w="9525" cap="flat" cmpd="sng" algn="ctr">
              <a:solidFill>
                <a:schemeClr val="bg2">
                  <a:alpha val="4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crossAx val="276109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6'!$B$25</c:f>
              <c:strCache>
                <c:ptCount val="1"/>
                <c:pt idx="0">
                  <c:v>Femmes</c:v>
                </c:pt>
              </c:strCache>
            </c:strRef>
          </c:tx>
          <c:spPr>
            <a:pattFill prst="dkUpDiag">
              <a:fgClr>
                <a:srgbClr val="87CCEB"/>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6'!$B$26:$B$30</c:f>
              <c:numCache>
                <c:formatCode>0.0</c:formatCode>
                <c:ptCount val="5"/>
                <c:pt idx="0">
                  <c:v>27.5</c:v>
                </c:pt>
                <c:pt idx="1">
                  <c:v>24</c:v>
                </c:pt>
                <c:pt idx="2">
                  <c:v>11.8</c:v>
                </c:pt>
                <c:pt idx="3">
                  <c:v>10.1</c:v>
                </c:pt>
                <c:pt idx="4">
                  <c:v>15.9</c:v>
                </c:pt>
              </c:numCache>
            </c:numRef>
          </c:val>
          <c:extLst>
            <c:ext xmlns:c16="http://schemas.microsoft.com/office/drawing/2014/chart" uri="{C3380CC4-5D6E-409C-BE32-E72D297353CC}">
              <c16:uniqueId val="{00000000-E533-4D51-B7E8-F1C011FE6775}"/>
            </c:ext>
          </c:extLst>
        </c:ser>
        <c:ser>
          <c:idx val="1"/>
          <c:order val="1"/>
          <c:tx>
            <c:strRef>
              <c:f>'Graphique 6'!$C$25</c:f>
              <c:strCache>
                <c:ptCount val="1"/>
                <c:pt idx="0">
                  <c:v>Hommes</c:v>
                </c:pt>
              </c:strCache>
            </c:strRef>
          </c:tx>
          <c:spPr>
            <a:pattFill prst="dkUpDiag">
              <a:fgClr>
                <a:srgbClr val="D7F0FB"/>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6'!$C$26:$C$30</c:f>
              <c:numCache>
                <c:formatCode>0.0</c:formatCode>
                <c:ptCount val="5"/>
                <c:pt idx="0">
                  <c:v>10</c:v>
                </c:pt>
                <c:pt idx="1">
                  <c:v>7.6</c:v>
                </c:pt>
                <c:pt idx="2">
                  <c:v>3.3</c:v>
                </c:pt>
                <c:pt idx="3">
                  <c:v>5.4</c:v>
                </c:pt>
                <c:pt idx="4">
                  <c:v>7.2</c:v>
                </c:pt>
              </c:numCache>
            </c:numRef>
          </c:val>
          <c:extLst>
            <c:ext xmlns:c16="http://schemas.microsoft.com/office/drawing/2014/chart" uri="{C3380CC4-5D6E-409C-BE32-E72D297353CC}">
              <c16:uniqueId val="{00000001-E533-4D51-B7E8-F1C011FE6775}"/>
            </c:ext>
          </c:extLst>
        </c:ser>
        <c:ser>
          <c:idx val="2"/>
          <c:order val="2"/>
          <c:tx>
            <c:strRef>
              <c:f>'Graphique 6'!$D$25</c:f>
              <c:strCache>
                <c:ptCount val="1"/>
                <c:pt idx="0">
                  <c:v>Ensemble</c:v>
                </c:pt>
              </c:strCache>
            </c:strRef>
          </c:tx>
          <c:spPr>
            <a:pattFill prst="dkUpDiag">
              <a:fgClr>
                <a:srgbClr val="37A8DB"/>
              </a:fgClr>
              <a:bgClr>
                <a:schemeClr val="bg1"/>
              </a:bgClr>
            </a:pattFill>
            <a:ln>
              <a:noFill/>
            </a:ln>
            <a:effectLst/>
          </c:spPr>
          <c:invertIfNegative val="0"/>
          <c:dLbls>
            <c:spPr>
              <a:noFill/>
              <a:ln>
                <a:noFill/>
              </a:ln>
              <a:effectLst/>
            </c:spPr>
            <c:txPr>
              <a:bodyPr rot="0" spcFirstLastPara="1" vertOverflow="ellipsis" vert="horz" wrap="square" anchor="ctr" anchorCtr="1"/>
              <a:lstStyle/>
              <a:p>
                <a:pPr>
                  <a:defRPr sz="1100" b="1" i="0" u="none" strike="noStrike" kern="1200" baseline="0">
                    <a:solidFill>
                      <a:schemeClr val="tx1">
                        <a:lumMod val="75000"/>
                        <a:lumOff val="25000"/>
                      </a:schemeClr>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6'!$A$26:$A$30</c:f>
              <c:strCache>
                <c:ptCount val="5"/>
                <c:pt idx="0">
                  <c:v>CAP</c:v>
                </c:pt>
                <c:pt idx="1">
                  <c:v>Bac pro</c:v>
                </c:pt>
                <c:pt idx="2">
                  <c:v>BP</c:v>
                </c:pt>
                <c:pt idx="3">
                  <c:v>STS</c:v>
                </c:pt>
                <c:pt idx="4">
                  <c:v>Ensemble*</c:v>
                </c:pt>
              </c:strCache>
            </c:strRef>
          </c:cat>
          <c:val>
            <c:numRef>
              <c:f>'Graphique 6'!$D$26:$D$30</c:f>
              <c:numCache>
                <c:formatCode>0.0</c:formatCode>
                <c:ptCount val="5"/>
                <c:pt idx="0">
                  <c:v>14.2</c:v>
                </c:pt>
                <c:pt idx="1">
                  <c:v>10.7</c:v>
                </c:pt>
                <c:pt idx="2">
                  <c:v>8</c:v>
                </c:pt>
                <c:pt idx="3">
                  <c:v>7.1</c:v>
                </c:pt>
                <c:pt idx="4">
                  <c:v>10.1</c:v>
                </c:pt>
              </c:numCache>
            </c:numRef>
          </c:val>
          <c:extLst>
            <c:ext xmlns:c16="http://schemas.microsoft.com/office/drawing/2014/chart" uri="{C3380CC4-5D6E-409C-BE32-E72D297353CC}">
              <c16:uniqueId val="{00000002-E533-4D51-B7E8-F1C011FE6775}"/>
            </c:ext>
          </c:extLst>
        </c:ser>
        <c:dLbls>
          <c:dLblPos val="outEnd"/>
          <c:showLegendKey val="0"/>
          <c:showVal val="1"/>
          <c:showCatName val="0"/>
          <c:showSerName val="0"/>
          <c:showPercent val="0"/>
          <c:showBubbleSize val="0"/>
        </c:dLbls>
        <c:gapWidth val="219"/>
        <c:overlap val="-27"/>
        <c:axId val="276446832"/>
        <c:axId val="276447392"/>
      </c:barChart>
      <c:catAx>
        <c:axId val="276446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47392"/>
        <c:crosses val="autoZero"/>
        <c:auto val="1"/>
        <c:lblAlgn val="ctr"/>
        <c:lblOffset val="100"/>
        <c:noMultiLvlLbl val="0"/>
      </c:catAx>
      <c:valAx>
        <c:axId val="276447392"/>
        <c:scaling>
          <c:orientation val="minMax"/>
        </c:scaling>
        <c:delete val="0"/>
        <c:axPos val="l"/>
        <c:majorGridlines>
          <c:spPr>
            <a:ln w="9525" cap="flat" cmpd="sng" algn="ctr">
              <a:solidFill>
                <a:schemeClr val="bg2">
                  <a:alpha val="28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solidFill>
                <a:latin typeface="Arial Narrow" panose="020B0606020202030204" pitchFamily="34" charset="0"/>
                <a:ea typeface="+mn-ea"/>
                <a:cs typeface="+mn-cs"/>
              </a:defRPr>
            </a:pPr>
            <a:endParaRPr lang="fr-FR"/>
          </a:p>
        </c:txPr>
        <c:crossAx val="2764468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latin typeface="Arial Narrow" panose="020B0606020202030204" pitchFamily="34" charset="0"/>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7 '!$B$26</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'!$B$27:$B$31</c:f>
              <c:numCache>
                <c:formatCode>General</c:formatCode>
                <c:ptCount val="5"/>
                <c:pt idx="0">
                  <c:v>46.8</c:v>
                </c:pt>
                <c:pt idx="1">
                  <c:v>53.1</c:v>
                </c:pt>
                <c:pt idx="2">
                  <c:v>62.2</c:v>
                </c:pt>
                <c:pt idx="3">
                  <c:v>62.3</c:v>
                </c:pt>
                <c:pt idx="4">
                  <c:v>55.2</c:v>
                </c:pt>
              </c:numCache>
            </c:numRef>
          </c:val>
          <c:extLst>
            <c:ext xmlns:c16="http://schemas.microsoft.com/office/drawing/2014/chart" uri="{C3380CC4-5D6E-409C-BE32-E72D297353CC}">
              <c16:uniqueId val="{00000000-2D1E-4A21-A8B5-C49D73176C8B}"/>
            </c:ext>
          </c:extLst>
        </c:ser>
        <c:ser>
          <c:idx val="1"/>
          <c:order val="1"/>
          <c:tx>
            <c:strRef>
              <c:f>'Graphique 7 '!$C$26</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'!$C$27:$C$31</c:f>
              <c:numCache>
                <c:formatCode>General</c:formatCode>
                <c:ptCount val="5"/>
                <c:pt idx="0">
                  <c:v>55.9</c:v>
                </c:pt>
                <c:pt idx="1">
                  <c:v>65.8</c:v>
                </c:pt>
                <c:pt idx="2">
                  <c:v>78.099999999999994</c:v>
                </c:pt>
                <c:pt idx="3">
                  <c:v>77.400000000000006</c:v>
                </c:pt>
                <c:pt idx="4">
                  <c:v>65.099999999999994</c:v>
                </c:pt>
              </c:numCache>
            </c:numRef>
          </c:val>
          <c:extLst>
            <c:ext xmlns:c16="http://schemas.microsoft.com/office/drawing/2014/chart" uri="{C3380CC4-5D6E-409C-BE32-E72D297353CC}">
              <c16:uniqueId val="{00000001-2D1E-4A21-A8B5-C49D73176C8B}"/>
            </c:ext>
          </c:extLst>
        </c:ser>
        <c:ser>
          <c:idx val="2"/>
          <c:order val="2"/>
          <c:tx>
            <c:strRef>
              <c:f>'Graphique 7 '!$D$26</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7 '!$A$27:$A$31</c:f>
              <c:strCache>
                <c:ptCount val="5"/>
                <c:pt idx="0">
                  <c:v>CAP</c:v>
                </c:pt>
                <c:pt idx="1">
                  <c:v>BAC PRO</c:v>
                </c:pt>
                <c:pt idx="2">
                  <c:v>BP</c:v>
                </c:pt>
                <c:pt idx="3">
                  <c:v>STS</c:v>
                </c:pt>
                <c:pt idx="4">
                  <c:v>Ensemble*</c:v>
                </c:pt>
              </c:strCache>
            </c:strRef>
          </c:cat>
          <c:val>
            <c:numRef>
              <c:f>'Graphique 7 '!$D$27:$D$31</c:f>
              <c:numCache>
                <c:formatCode>General</c:formatCode>
                <c:ptCount val="5"/>
                <c:pt idx="0">
                  <c:v>54.9</c:v>
                </c:pt>
                <c:pt idx="1">
                  <c:v>64.900000000000006</c:v>
                </c:pt>
                <c:pt idx="2">
                  <c:v>76.8</c:v>
                </c:pt>
                <c:pt idx="3">
                  <c:v>75.7</c:v>
                </c:pt>
                <c:pt idx="4">
                  <c:v>63.9</c:v>
                </c:pt>
              </c:numCache>
            </c:numRef>
          </c:val>
          <c:extLst>
            <c:ext xmlns:c16="http://schemas.microsoft.com/office/drawing/2014/chart" uri="{C3380CC4-5D6E-409C-BE32-E72D297353CC}">
              <c16:uniqueId val="{00000002-2D1E-4A21-A8B5-C49D73176C8B}"/>
            </c:ext>
          </c:extLst>
        </c:ser>
        <c:dLbls>
          <c:dLblPos val="outEnd"/>
          <c:showLegendKey val="0"/>
          <c:showVal val="1"/>
          <c:showCatName val="0"/>
          <c:showSerName val="0"/>
          <c:showPercent val="0"/>
          <c:showBubbleSize val="0"/>
        </c:dLbls>
        <c:gapWidth val="219"/>
        <c:overlap val="-27"/>
        <c:axId val="276451312"/>
        <c:axId val="276451872"/>
      </c:barChart>
      <c:catAx>
        <c:axId val="2764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872"/>
        <c:crosses val="autoZero"/>
        <c:auto val="1"/>
        <c:lblAlgn val="ctr"/>
        <c:lblOffset val="100"/>
        <c:noMultiLvlLbl val="0"/>
      </c:catAx>
      <c:valAx>
        <c:axId val="276451872"/>
        <c:scaling>
          <c:orientation val="minMax"/>
          <c:max val="80"/>
          <c:min val="30"/>
        </c:scaling>
        <c:delete val="0"/>
        <c:axPos val="l"/>
        <c:majorGridlines>
          <c:spPr>
            <a:ln w="9525" cap="flat" cmpd="sng" algn="ctr">
              <a:solidFill>
                <a:schemeClr val="bg2">
                  <a:alpha val="41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6451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'Graphique 8'!$B$25</c:f>
              <c:strCache>
                <c:ptCount val="1"/>
                <c:pt idx="0">
                  <c:v>Femmes</c:v>
                </c:pt>
              </c:strCache>
            </c:strRef>
          </c:tx>
          <c:spPr>
            <a:solidFill>
              <a:srgbClr val="87CCE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8'!$B$26:$B$30</c:f>
              <c:numCache>
                <c:formatCode>General</c:formatCode>
                <c:ptCount val="5"/>
                <c:pt idx="0">
                  <c:v>42.5</c:v>
                </c:pt>
                <c:pt idx="1">
                  <c:v>48.7</c:v>
                </c:pt>
                <c:pt idx="2">
                  <c:v>74.400000000000006</c:v>
                </c:pt>
                <c:pt idx="3">
                  <c:v>67.599999999999994</c:v>
                </c:pt>
                <c:pt idx="4">
                  <c:v>59.9</c:v>
                </c:pt>
              </c:numCache>
            </c:numRef>
          </c:val>
          <c:extLst>
            <c:ext xmlns:c16="http://schemas.microsoft.com/office/drawing/2014/chart" uri="{C3380CC4-5D6E-409C-BE32-E72D297353CC}">
              <c16:uniqueId val="{00000000-317D-4962-B79F-072475FBC097}"/>
            </c:ext>
          </c:extLst>
        </c:ser>
        <c:ser>
          <c:idx val="1"/>
          <c:order val="1"/>
          <c:tx>
            <c:strRef>
              <c:f>'Graphique 8'!$C$25</c:f>
              <c:strCache>
                <c:ptCount val="1"/>
                <c:pt idx="0">
                  <c:v>Hommes</c:v>
                </c:pt>
              </c:strCache>
            </c:strRef>
          </c:tx>
          <c:spPr>
            <a:solidFill>
              <a:srgbClr val="D7F0F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8'!$C$26:$C$30</c:f>
              <c:numCache>
                <c:formatCode>General</c:formatCode>
                <c:ptCount val="5"/>
                <c:pt idx="0">
                  <c:v>46.8</c:v>
                </c:pt>
                <c:pt idx="1">
                  <c:v>55.2</c:v>
                </c:pt>
                <c:pt idx="2">
                  <c:v>75.7</c:v>
                </c:pt>
                <c:pt idx="3">
                  <c:v>63.7</c:v>
                </c:pt>
                <c:pt idx="4">
                  <c:v>59.7</c:v>
                </c:pt>
              </c:numCache>
            </c:numRef>
          </c:val>
          <c:extLst>
            <c:ext xmlns:c16="http://schemas.microsoft.com/office/drawing/2014/chart" uri="{C3380CC4-5D6E-409C-BE32-E72D297353CC}">
              <c16:uniqueId val="{00000001-317D-4962-B79F-072475FBC097}"/>
            </c:ext>
          </c:extLst>
        </c:ser>
        <c:ser>
          <c:idx val="2"/>
          <c:order val="2"/>
          <c:tx>
            <c:strRef>
              <c:f>'Graphique 8'!$D$25</c:f>
              <c:strCache>
                <c:ptCount val="1"/>
                <c:pt idx="0">
                  <c:v>Ensemble</c:v>
                </c:pt>
              </c:strCache>
            </c:strRef>
          </c:tx>
          <c:spPr>
            <a:solidFill>
              <a:srgbClr val="37A8DB"/>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tx1"/>
                    </a:solidFill>
                    <a:latin typeface="Arial Narrow" panose="020B0606020202030204" pitchFamily="34" charset="0"/>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'Graphique 8'!$A$26:$A$30</c:f>
              <c:strCache>
                <c:ptCount val="5"/>
                <c:pt idx="0">
                  <c:v>CAP</c:v>
                </c:pt>
                <c:pt idx="1">
                  <c:v>BAC PRO</c:v>
                </c:pt>
                <c:pt idx="2">
                  <c:v>BP</c:v>
                </c:pt>
                <c:pt idx="3">
                  <c:v>STS</c:v>
                </c:pt>
                <c:pt idx="4">
                  <c:v>Ensemble*</c:v>
                </c:pt>
              </c:strCache>
            </c:strRef>
          </c:cat>
          <c:val>
            <c:numRef>
              <c:f>'Graphique 8'!$D$26:$D$30</c:f>
              <c:numCache>
                <c:formatCode>General</c:formatCode>
                <c:ptCount val="5"/>
                <c:pt idx="0">
                  <c:v>43.8</c:v>
                </c:pt>
                <c:pt idx="1">
                  <c:v>51.5</c:v>
                </c:pt>
                <c:pt idx="2">
                  <c:v>74.599999999999994</c:v>
                </c:pt>
                <c:pt idx="3">
                  <c:v>66</c:v>
                </c:pt>
                <c:pt idx="4">
                  <c:v>59.8</c:v>
                </c:pt>
              </c:numCache>
            </c:numRef>
          </c:val>
          <c:extLst>
            <c:ext xmlns:c16="http://schemas.microsoft.com/office/drawing/2014/chart" uri="{C3380CC4-5D6E-409C-BE32-E72D297353CC}">
              <c16:uniqueId val="{00000002-317D-4962-B79F-072475FBC097}"/>
            </c:ext>
          </c:extLst>
        </c:ser>
        <c:dLbls>
          <c:dLblPos val="outEnd"/>
          <c:showLegendKey val="0"/>
          <c:showVal val="1"/>
          <c:showCatName val="0"/>
          <c:showSerName val="0"/>
          <c:showPercent val="0"/>
          <c:showBubbleSize val="0"/>
        </c:dLbls>
        <c:gapWidth val="219"/>
        <c:overlap val="-27"/>
        <c:axId val="275856544"/>
        <c:axId val="275857104"/>
      </c:barChart>
      <c:catAx>
        <c:axId val="275856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7104"/>
        <c:crosses val="autoZero"/>
        <c:auto val="1"/>
        <c:lblAlgn val="ctr"/>
        <c:lblOffset val="100"/>
        <c:noMultiLvlLbl val="0"/>
      </c:catAx>
      <c:valAx>
        <c:axId val="275857104"/>
        <c:scaling>
          <c:orientation val="minMax"/>
          <c:min val="30"/>
        </c:scaling>
        <c:delete val="0"/>
        <c:axPos val="l"/>
        <c:majorGridlines>
          <c:spPr>
            <a:ln w="9525" cap="flat" cmpd="sng" algn="ctr">
              <a:solidFill>
                <a:schemeClr val="bg2">
                  <a:alpha val="32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crossAx val="275856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b="1">
          <a:solidFill>
            <a:schemeClr val="tx1"/>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385762</xdr:rowOff>
    </xdr:from>
    <xdr:to>
      <xdr:col>7</xdr:col>
      <xdr:colOff>257175</xdr:colOff>
      <xdr:row>7</xdr:row>
      <xdr:rowOff>9525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266699</xdr:colOff>
      <xdr:row>2</xdr:row>
      <xdr:rowOff>157162</xdr:rowOff>
    </xdr:from>
    <xdr:to>
      <xdr:col>7</xdr:col>
      <xdr:colOff>485774</xdr:colOff>
      <xdr:row>20</xdr:row>
      <xdr:rowOff>38100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90487</xdr:colOff>
      <xdr:row>2</xdr:row>
      <xdr:rowOff>119062</xdr:rowOff>
    </xdr:from>
    <xdr:to>
      <xdr:col>7</xdr:col>
      <xdr:colOff>695325</xdr:colOff>
      <xdr:row>20</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xdr:row>
      <xdr:rowOff>138112</xdr:rowOff>
    </xdr:from>
    <xdr:to>
      <xdr:col>7</xdr:col>
      <xdr:colOff>542925</xdr:colOff>
      <xdr:row>16</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619124</xdr:colOff>
      <xdr:row>2</xdr:row>
      <xdr:rowOff>33336</xdr:rowOff>
    </xdr:from>
    <xdr:to>
      <xdr:col>14</xdr:col>
      <xdr:colOff>19049</xdr:colOff>
      <xdr:row>17</xdr:row>
      <xdr:rowOff>152399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4762</xdr:rowOff>
    </xdr:from>
    <xdr:to>
      <xdr:col>5</xdr:col>
      <xdr:colOff>242888</xdr:colOff>
      <xdr:row>17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176212</xdr:rowOff>
    </xdr:from>
    <xdr:to>
      <xdr:col>6</xdr:col>
      <xdr:colOff>685800</xdr:colOff>
      <xdr:row>17</xdr:row>
      <xdr:rowOff>95250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1</xdr:row>
      <xdr:rowOff>176211</xdr:rowOff>
    </xdr:from>
    <xdr:to>
      <xdr:col>7</xdr:col>
      <xdr:colOff>504824</xdr:colOff>
      <xdr:row>17</xdr:row>
      <xdr:rowOff>180974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200025</xdr:colOff>
      <xdr:row>2</xdr:row>
      <xdr:rowOff>9525</xdr:rowOff>
    </xdr:from>
    <xdr:to>
      <xdr:col>7</xdr:col>
      <xdr:colOff>538163</xdr:colOff>
      <xdr:row>17</xdr:row>
      <xdr:rowOff>161924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heetViews>
  <sheetFormatPr baseColWidth="10" defaultRowHeight="15"/>
  <cols>
    <col min="1" max="1" width="101.85546875" style="12" customWidth="1"/>
  </cols>
  <sheetData>
    <row r="1" spans="1:1">
      <c r="A1" s="6" t="s">
        <v>60</v>
      </c>
    </row>
    <row r="2" spans="1:1" ht="76.5">
      <c r="A2" s="7" t="s">
        <v>134</v>
      </c>
    </row>
    <row r="3" spans="1:1">
      <c r="A3" s="7"/>
    </row>
    <row r="4" spans="1:1" ht="63.75">
      <c r="A4" s="8" t="s">
        <v>61</v>
      </c>
    </row>
    <row r="5" spans="1:1">
      <c r="A5" s="7"/>
    </row>
    <row r="6" spans="1:1" ht="25.5">
      <c r="A6" s="7" t="s">
        <v>62</v>
      </c>
    </row>
    <row r="7" spans="1:1">
      <c r="A7" s="7"/>
    </row>
    <row r="8" spans="1:1" ht="25.5">
      <c r="A8" s="8" t="s">
        <v>63</v>
      </c>
    </row>
    <row r="9" spans="1:1">
      <c r="A9" s="9"/>
    </row>
    <row r="10" spans="1:1">
      <c r="A10" s="6" t="s">
        <v>64</v>
      </c>
    </row>
    <row r="11" spans="1:1" ht="25.5">
      <c r="A11" s="10" t="s">
        <v>136</v>
      </c>
    </row>
    <row r="12" spans="1:1">
      <c r="A12" s="10" t="s">
        <v>137</v>
      </c>
    </row>
    <row r="13" spans="1:1" ht="102">
      <c r="A13" s="11" t="s">
        <v>135</v>
      </c>
    </row>
    <row r="14" spans="1:1" ht="38.25">
      <c r="A14" s="10" t="s">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3" sqref="A3:A34"/>
    </sheetView>
  </sheetViews>
  <sheetFormatPr baseColWidth="10" defaultRowHeight="12.75"/>
  <cols>
    <col min="1" max="1" width="34" style="14" customWidth="1"/>
    <col min="2" max="2" width="17.7109375" style="14" customWidth="1"/>
    <col min="3" max="16384" width="11.42578125" style="14"/>
  </cols>
  <sheetData>
    <row r="1" spans="1:8">
      <c r="A1" s="90" t="s">
        <v>139</v>
      </c>
    </row>
    <row r="2" spans="1:8">
      <c r="A2" s="13"/>
    </row>
    <row r="3" spans="1:8">
      <c r="A3" s="13" t="s">
        <v>99</v>
      </c>
      <c r="B3" s="15" t="s">
        <v>100</v>
      </c>
    </row>
    <row r="4" spans="1:8">
      <c r="A4" s="15" t="s">
        <v>143</v>
      </c>
    </row>
    <row r="5" spans="1:8">
      <c r="A5" s="16"/>
    </row>
    <row r="6" spans="1:8" ht="25.5">
      <c r="A6" s="43" t="s">
        <v>114</v>
      </c>
      <c r="B6" s="17" t="s">
        <v>145</v>
      </c>
    </row>
    <row r="7" spans="1:8">
      <c r="A7" s="15" t="s">
        <v>144</v>
      </c>
    </row>
    <row r="9" spans="1:8">
      <c r="A9" s="13" t="s">
        <v>104</v>
      </c>
      <c r="B9" s="14" t="s">
        <v>65</v>
      </c>
    </row>
    <row r="10" spans="1:8">
      <c r="A10" s="13"/>
    </row>
    <row r="11" spans="1:8" ht="30.75" customHeight="1">
      <c r="A11" s="43" t="s">
        <v>113</v>
      </c>
      <c r="B11" s="18" t="s">
        <v>66</v>
      </c>
      <c r="C11" s="19"/>
      <c r="D11" s="19"/>
      <c r="E11" s="19"/>
      <c r="F11" s="19"/>
      <c r="G11" s="19"/>
      <c r="H11" s="19"/>
    </row>
    <row r="12" spans="1:8">
      <c r="A12" s="14" t="s">
        <v>67</v>
      </c>
    </row>
    <row r="13" spans="1:8">
      <c r="B13" s="20" t="s">
        <v>68</v>
      </c>
      <c r="C13" s="20" t="s">
        <v>69</v>
      </c>
      <c r="D13" s="20"/>
    </row>
    <row r="14" spans="1:8">
      <c r="A14" s="20" t="s">
        <v>70</v>
      </c>
      <c r="B14" s="20" t="s">
        <v>71</v>
      </c>
      <c r="C14" s="21" t="s">
        <v>72</v>
      </c>
      <c r="D14" s="20"/>
    </row>
    <row r="15" spans="1:8">
      <c r="A15" s="20"/>
      <c r="B15" s="20"/>
      <c r="C15" s="21" t="s">
        <v>73</v>
      </c>
      <c r="D15" s="20"/>
    </row>
    <row r="16" spans="1:8">
      <c r="A16" s="20"/>
      <c r="B16" s="20"/>
      <c r="C16" s="21" t="s">
        <v>74</v>
      </c>
      <c r="D16" s="20"/>
    </row>
    <row r="17" spans="1:4">
      <c r="A17" s="20"/>
      <c r="B17" s="20"/>
      <c r="C17" s="21" t="s">
        <v>75</v>
      </c>
      <c r="D17" s="20"/>
    </row>
    <row r="18" spans="1:4">
      <c r="A18" s="20" t="s">
        <v>76</v>
      </c>
      <c r="B18" s="20"/>
      <c r="C18" s="21" t="s">
        <v>77</v>
      </c>
      <c r="D18" s="20"/>
    </row>
    <row r="19" spans="1:4">
      <c r="A19" s="20"/>
      <c r="B19" s="20"/>
      <c r="C19" s="21" t="s">
        <v>78</v>
      </c>
      <c r="D19" s="20"/>
    </row>
    <row r="20" spans="1:4">
      <c r="A20" s="20" t="s">
        <v>79</v>
      </c>
      <c r="B20" s="20"/>
      <c r="C20" s="21" t="s">
        <v>80</v>
      </c>
      <c r="D20" s="20"/>
    </row>
    <row r="21" spans="1:4">
      <c r="A21" s="20" t="s">
        <v>81</v>
      </c>
      <c r="B21" s="20"/>
      <c r="C21" s="21" t="s">
        <v>82</v>
      </c>
      <c r="D21" s="20"/>
    </row>
    <row r="22" spans="1:4">
      <c r="A22" s="20"/>
      <c r="B22" s="20"/>
      <c r="C22" s="21" t="s">
        <v>83</v>
      </c>
      <c r="D22" s="20"/>
    </row>
    <row r="23" spans="1:4">
      <c r="A23" s="20"/>
      <c r="B23" s="20"/>
      <c r="C23" s="21" t="s">
        <v>84</v>
      </c>
      <c r="D23" s="20"/>
    </row>
    <row r="24" spans="1:4">
      <c r="A24" s="20"/>
      <c r="B24" s="20"/>
      <c r="C24" s="21" t="s">
        <v>85</v>
      </c>
      <c r="D24" s="20"/>
    </row>
    <row r="25" spans="1:4">
      <c r="A25" s="20"/>
      <c r="B25" s="20"/>
      <c r="C25" s="21" t="s">
        <v>86</v>
      </c>
      <c r="D25" s="20"/>
    </row>
    <row r="26" spans="1:4">
      <c r="A26" s="20"/>
      <c r="B26" s="20"/>
      <c r="C26" s="21" t="s">
        <v>87</v>
      </c>
      <c r="D26" s="20"/>
    </row>
    <row r="27" spans="1:4">
      <c r="A27" s="20"/>
      <c r="B27" s="20"/>
      <c r="C27" s="21" t="s">
        <v>88</v>
      </c>
      <c r="D27" s="20"/>
    </row>
    <row r="28" spans="1:4">
      <c r="A28" s="20"/>
      <c r="B28" s="20"/>
      <c r="C28" s="21" t="s">
        <v>89</v>
      </c>
      <c r="D28" s="20"/>
    </row>
    <row r="29" spans="1:4">
      <c r="A29" s="20"/>
      <c r="B29" s="20"/>
      <c r="C29" s="21" t="s">
        <v>90</v>
      </c>
      <c r="D29" s="20"/>
    </row>
    <row r="30" spans="1:4">
      <c r="A30" s="20" t="s">
        <v>91</v>
      </c>
      <c r="B30" s="20" t="s">
        <v>92</v>
      </c>
      <c r="C30" s="21" t="s">
        <v>93</v>
      </c>
      <c r="D30" s="20"/>
    </row>
    <row r="31" spans="1:4">
      <c r="A31" s="14" t="s">
        <v>94</v>
      </c>
    </row>
    <row r="33" spans="1:2">
      <c r="A33" s="13" t="s">
        <v>106</v>
      </c>
      <c r="B33" s="14" t="s">
        <v>95</v>
      </c>
    </row>
    <row r="34" spans="1:2">
      <c r="A34" s="13"/>
      <c r="B34" s="1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A11" sqref="A11"/>
    </sheetView>
  </sheetViews>
  <sheetFormatPr baseColWidth="10" defaultRowHeight="15"/>
  <cols>
    <col min="10" max="10" width="27.42578125" customWidth="1"/>
    <col min="14" max="14" width="12.7109375" customWidth="1"/>
  </cols>
  <sheetData>
    <row r="1" spans="1:10" ht="30.75" customHeight="1">
      <c r="A1" s="112" t="s">
        <v>146</v>
      </c>
      <c r="B1" s="112"/>
      <c r="C1" s="112"/>
      <c r="D1" s="112"/>
      <c r="E1" s="112"/>
      <c r="F1" s="112"/>
      <c r="G1" s="112"/>
      <c r="H1" s="112"/>
      <c r="I1" s="112"/>
      <c r="J1" s="112"/>
    </row>
    <row r="2" spans="1:10" ht="31.5" customHeight="1">
      <c r="A2" s="22"/>
      <c r="B2" s="22"/>
      <c r="C2" s="22"/>
      <c r="D2" s="22"/>
      <c r="E2" s="22"/>
      <c r="F2" s="22"/>
      <c r="G2" s="22"/>
      <c r="H2" s="22"/>
      <c r="I2" s="22"/>
      <c r="J2" s="22"/>
    </row>
    <row r="3" spans="1:10" ht="31.5" customHeight="1">
      <c r="A3" s="22"/>
      <c r="B3" s="22"/>
      <c r="C3" s="22"/>
      <c r="D3" s="22"/>
      <c r="E3" s="22"/>
      <c r="F3" s="22"/>
      <c r="G3" s="22"/>
      <c r="H3" s="22"/>
      <c r="I3" s="22"/>
      <c r="J3" s="22"/>
    </row>
    <row r="4" spans="1:10" ht="31.5" customHeight="1">
      <c r="A4" s="22"/>
      <c r="B4" s="22"/>
      <c r="C4" s="22"/>
      <c r="D4" s="22"/>
      <c r="E4" s="22"/>
      <c r="F4" s="22"/>
      <c r="G4" s="22"/>
      <c r="H4" s="22"/>
      <c r="I4" s="22"/>
      <c r="J4" s="22"/>
    </row>
    <row r="5" spans="1:10" ht="31.5" customHeight="1">
      <c r="A5" s="22"/>
      <c r="B5" s="22"/>
      <c r="C5" s="22"/>
      <c r="D5" s="22"/>
      <c r="E5" s="22"/>
      <c r="F5" s="22"/>
      <c r="G5" s="22"/>
      <c r="H5" s="22"/>
      <c r="I5" s="22"/>
      <c r="J5" s="22"/>
    </row>
    <row r="6" spans="1:10" ht="31.5" customHeight="1">
      <c r="A6" s="22"/>
      <c r="B6" s="22"/>
      <c r="C6" s="22"/>
      <c r="D6" s="22"/>
      <c r="E6" s="22"/>
      <c r="F6" s="22"/>
      <c r="G6" s="22"/>
      <c r="H6" s="22"/>
      <c r="I6" s="22"/>
      <c r="J6" s="22"/>
    </row>
    <row r="7" spans="1:10" ht="31.5" customHeight="1">
      <c r="A7" s="22"/>
      <c r="B7" s="22"/>
      <c r="C7" s="22"/>
      <c r="D7" s="22"/>
      <c r="E7" s="22"/>
      <c r="F7" s="22"/>
      <c r="G7" s="22"/>
      <c r="H7" s="22"/>
      <c r="I7" s="22"/>
      <c r="J7" s="22"/>
    </row>
    <row r="8" spans="1:10" ht="31.5" customHeight="1">
      <c r="A8" s="22"/>
      <c r="B8" s="22"/>
      <c r="C8" s="22"/>
      <c r="D8" s="22"/>
      <c r="E8" s="22"/>
      <c r="F8" s="22"/>
      <c r="G8" s="22"/>
      <c r="H8" s="22"/>
      <c r="I8" s="22"/>
      <c r="J8" s="22"/>
    </row>
    <row r="9" spans="1:10">
      <c r="A9" s="22"/>
      <c r="B9" s="22"/>
      <c r="C9" s="22"/>
      <c r="D9" s="22"/>
      <c r="E9" s="22"/>
      <c r="F9" s="22"/>
      <c r="G9" s="22"/>
      <c r="H9" s="22"/>
      <c r="I9" s="22"/>
      <c r="J9" s="22"/>
    </row>
    <row r="10" spans="1:10">
      <c r="A10" s="18" t="s">
        <v>147</v>
      </c>
      <c r="B10" s="22"/>
      <c r="C10" s="22"/>
      <c r="D10" s="22"/>
      <c r="E10" s="22"/>
      <c r="F10" s="22"/>
      <c r="G10" s="22"/>
      <c r="H10" s="22"/>
      <c r="I10" s="22"/>
      <c r="J10" s="22"/>
    </row>
    <row r="11" spans="1:10">
      <c r="A11" s="18" t="s">
        <v>167</v>
      </c>
      <c r="B11" s="29"/>
      <c r="C11" s="29"/>
      <c r="D11" s="29"/>
      <c r="E11" s="29"/>
      <c r="F11" s="29"/>
      <c r="G11" s="29"/>
      <c r="H11" s="29"/>
      <c r="I11" s="29"/>
      <c r="J11" s="29"/>
    </row>
    <row r="12" spans="1:10">
      <c r="A12" s="18" t="s">
        <v>97</v>
      </c>
      <c r="B12" s="22"/>
      <c r="C12" s="22"/>
      <c r="D12" s="22"/>
      <c r="E12" s="22"/>
      <c r="F12" s="22"/>
      <c r="G12" s="22"/>
      <c r="H12" s="22"/>
      <c r="I12" s="22"/>
      <c r="J12" s="22"/>
    </row>
    <row r="13" spans="1:10">
      <c r="A13" s="24"/>
      <c r="B13" s="22"/>
      <c r="C13" s="22"/>
      <c r="D13" s="22"/>
      <c r="E13" s="22"/>
      <c r="F13" s="22"/>
      <c r="G13" s="22"/>
      <c r="H13" s="22"/>
      <c r="I13" s="22"/>
      <c r="J13" s="22"/>
    </row>
    <row r="14" spans="1:10">
      <c r="A14" s="23"/>
      <c r="B14" s="22"/>
      <c r="C14" s="22"/>
      <c r="D14" s="22"/>
      <c r="E14" s="22"/>
      <c r="F14" s="22"/>
      <c r="G14" s="22"/>
      <c r="H14" s="22"/>
      <c r="I14" s="22"/>
      <c r="J14" s="22"/>
    </row>
    <row r="15" spans="1:10" ht="38.25">
      <c r="A15" s="42"/>
      <c r="B15" s="77" t="s">
        <v>2</v>
      </c>
      <c r="C15" s="77" t="s">
        <v>3</v>
      </c>
      <c r="D15" s="77" t="s">
        <v>1</v>
      </c>
      <c r="E15" s="78" t="s">
        <v>8</v>
      </c>
    </row>
    <row r="16" spans="1:10">
      <c r="A16" s="42" t="s">
        <v>129</v>
      </c>
      <c r="B16" s="91">
        <v>33.799999999999997</v>
      </c>
      <c r="C16" s="91">
        <v>39.5</v>
      </c>
      <c r="D16" s="91">
        <v>37.6</v>
      </c>
      <c r="E16" s="92">
        <v>35.9</v>
      </c>
    </row>
    <row r="17" spans="1:5">
      <c r="A17" s="42" t="s">
        <v>4</v>
      </c>
      <c r="B17" s="91">
        <v>47.7</v>
      </c>
      <c r="C17" s="91">
        <v>48.3</v>
      </c>
      <c r="D17" s="91">
        <v>48.1</v>
      </c>
      <c r="E17" s="92">
        <v>45.3</v>
      </c>
    </row>
    <row r="18" spans="1:5">
      <c r="A18" s="42" t="s">
        <v>7</v>
      </c>
      <c r="B18" s="91">
        <v>29.3</v>
      </c>
      <c r="C18" s="91">
        <v>37.299999999999997</v>
      </c>
      <c r="D18" s="91">
        <v>35.700000000000003</v>
      </c>
      <c r="E18" s="92">
        <v>35</v>
      </c>
    </row>
    <row r="19" spans="1:5">
      <c r="A19" s="42" t="s">
        <v>115</v>
      </c>
      <c r="B19" s="91">
        <v>11.9</v>
      </c>
      <c r="C19" s="91">
        <v>20.2</v>
      </c>
      <c r="D19" s="91">
        <v>15.8</v>
      </c>
      <c r="E19" s="92">
        <v>18</v>
      </c>
    </row>
    <row r="20" spans="1:5">
      <c r="A20" s="42" t="s">
        <v>28</v>
      </c>
      <c r="B20" s="91">
        <v>30.9</v>
      </c>
      <c r="C20" s="91">
        <v>28.9</v>
      </c>
      <c r="D20" s="91">
        <v>29.6</v>
      </c>
      <c r="E20" s="92">
        <v>29.6</v>
      </c>
    </row>
    <row r="23" spans="1:5">
      <c r="A23" s="23" t="s">
        <v>166</v>
      </c>
    </row>
  </sheetData>
  <mergeCells count="1">
    <mergeCell ref="A1:J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workbookViewId="0">
      <selection activeCell="A23" sqref="A23"/>
    </sheetView>
  </sheetViews>
  <sheetFormatPr baseColWidth="10" defaultRowHeight="15"/>
  <cols>
    <col min="2" max="3" width="13.42578125" bestFit="1" customWidth="1"/>
  </cols>
  <sheetData>
    <row r="1" spans="1:8">
      <c r="A1" s="25" t="s">
        <v>117</v>
      </c>
      <c r="B1" s="26"/>
      <c r="C1" s="26"/>
      <c r="D1" s="26"/>
      <c r="E1" s="26"/>
      <c r="F1" s="26"/>
      <c r="G1" s="26"/>
      <c r="H1" s="26"/>
    </row>
    <row r="2" spans="1:8">
      <c r="A2" s="24"/>
    </row>
    <row r="22" spans="1:3">
      <c r="A22" s="27" t="s">
        <v>148</v>
      </c>
    </row>
    <row r="23" spans="1:3">
      <c r="A23" s="18" t="s">
        <v>167</v>
      </c>
    </row>
    <row r="24" spans="1:3">
      <c r="A24" s="27" t="s">
        <v>98</v>
      </c>
    </row>
    <row r="25" spans="1:3">
      <c r="A25" s="24"/>
    </row>
    <row r="27" spans="1:3">
      <c r="A27" s="42"/>
      <c r="B27" s="59" t="s">
        <v>10</v>
      </c>
      <c r="C27" s="59" t="s">
        <v>9</v>
      </c>
    </row>
    <row r="28" spans="1:3">
      <c r="A28" s="69" t="s">
        <v>128</v>
      </c>
      <c r="B28" s="59">
        <v>61.4</v>
      </c>
      <c r="C28" s="72">
        <v>62.2</v>
      </c>
    </row>
    <row r="29" spans="1:3">
      <c r="A29" s="69" t="s">
        <v>4</v>
      </c>
      <c r="B29" s="59">
        <v>51.9</v>
      </c>
      <c r="C29" s="73">
        <v>51.8</v>
      </c>
    </row>
    <row r="30" spans="1:3">
      <c r="A30" s="69" t="s">
        <v>5</v>
      </c>
      <c r="B30" s="59">
        <v>61.9</v>
      </c>
      <c r="C30" s="72">
        <v>60.7</v>
      </c>
    </row>
    <row r="31" spans="1:3">
      <c r="A31" s="69" t="s">
        <v>115</v>
      </c>
      <c r="B31" s="59">
        <v>72.8</v>
      </c>
      <c r="C31" s="73">
        <v>75.400000000000006</v>
      </c>
    </row>
    <row r="32" spans="1:3">
      <c r="A32" s="69" t="s">
        <v>28</v>
      </c>
      <c r="B32" s="59">
        <v>68.599999999999994</v>
      </c>
      <c r="C32" s="72">
        <v>70.099999999999994</v>
      </c>
    </row>
    <row r="35" spans="1:1">
      <c r="A35" s="23" t="s">
        <v>166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A23" sqref="A23"/>
    </sheetView>
  </sheetViews>
  <sheetFormatPr baseColWidth="10" defaultRowHeight="16.5"/>
  <cols>
    <col min="1" max="1" width="11.42578125" style="1"/>
    <col min="2" max="2" width="13.5703125" style="1" customWidth="1"/>
    <col min="3" max="16384" width="11.42578125" style="1"/>
  </cols>
  <sheetData>
    <row r="1" spans="1:1">
      <c r="A1" s="32" t="s">
        <v>116</v>
      </c>
    </row>
    <row r="2" spans="1:1">
      <c r="A2" s="24"/>
    </row>
    <row r="22" spans="1:4">
      <c r="A22" s="18" t="s">
        <v>149</v>
      </c>
    </row>
    <row r="23" spans="1:4">
      <c r="A23" s="18" t="s">
        <v>167</v>
      </c>
    </row>
    <row r="24" spans="1:4">
      <c r="A24" s="18" t="s">
        <v>98</v>
      </c>
    </row>
    <row r="25" spans="1:4">
      <c r="A25" s="28"/>
    </row>
    <row r="26" spans="1:4">
      <c r="A26" s="42"/>
      <c r="B26" s="59" t="s">
        <v>3</v>
      </c>
      <c r="C26" s="59" t="s">
        <v>2</v>
      </c>
    </row>
    <row r="27" spans="1:4">
      <c r="A27" s="76" t="s">
        <v>128</v>
      </c>
      <c r="B27" s="75">
        <v>63.9</v>
      </c>
      <c r="C27" s="74">
        <v>58.9</v>
      </c>
      <c r="D27" s="93"/>
    </row>
    <row r="28" spans="1:4">
      <c r="A28" s="76" t="s">
        <v>4</v>
      </c>
      <c r="B28" s="75">
        <v>54.8</v>
      </c>
      <c r="C28" s="74">
        <v>43.8</v>
      </c>
      <c r="D28" s="93"/>
    </row>
    <row r="29" spans="1:4">
      <c r="A29" s="76" t="s">
        <v>5</v>
      </c>
      <c r="B29" s="75">
        <v>64</v>
      </c>
      <c r="C29" s="74">
        <v>49.6</v>
      </c>
      <c r="D29" s="93"/>
    </row>
    <row r="30" spans="1:4">
      <c r="A30" s="76" t="s">
        <v>115</v>
      </c>
      <c r="B30" s="75">
        <v>77.599999999999994</v>
      </c>
      <c r="C30" s="74">
        <v>73.7</v>
      </c>
      <c r="D30" s="93"/>
    </row>
    <row r="31" spans="1:4">
      <c r="A31" s="76" t="s">
        <v>28</v>
      </c>
      <c r="B31" s="75">
        <v>72.099999999999994</v>
      </c>
      <c r="C31" s="74">
        <v>66.900000000000006</v>
      </c>
      <c r="D31" s="93"/>
    </row>
    <row r="33" spans="1:3">
      <c r="A33" s="23" t="s">
        <v>166</v>
      </c>
    </row>
    <row r="36" spans="1:3">
      <c r="B36" s="2"/>
      <c r="C36" s="2"/>
    </row>
    <row r="37" spans="1:3">
      <c r="A37" s="3"/>
      <c r="B37" s="2"/>
      <c r="C37" s="2"/>
    </row>
    <row r="38" spans="1:3">
      <c r="A38" s="3"/>
      <c r="B38" s="2"/>
      <c r="C38" s="2"/>
    </row>
    <row r="39" spans="1:3">
      <c r="A39" s="3"/>
      <c r="B39" s="2"/>
      <c r="C39" s="2"/>
    </row>
    <row r="40" spans="1:3">
      <c r="A40" s="3"/>
      <c r="B40" s="2"/>
      <c r="C40" s="2"/>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A13" sqref="A13"/>
    </sheetView>
  </sheetViews>
  <sheetFormatPr baseColWidth="10" defaultRowHeight="15"/>
  <sheetData>
    <row r="1" spans="1:3">
      <c r="A1" s="30" t="s">
        <v>118</v>
      </c>
    </row>
    <row r="2" spans="1:3">
      <c r="A2" s="31"/>
    </row>
    <row r="3" spans="1:3" ht="16.5">
      <c r="A3" s="1"/>
      <c r="B3" s="1"/>
      <c r="C3" s="1"/>
    </row>
    <row r="4" spans="1:3">
      <c r="A4" s="79"/>
      <c r="B4" s="80" t="s">
        <v>11</v>
      </c>
      <c r="C4" s="80" t="s">
        <v>10</v>
      </c>
    </row>
    <row r="5" spans="1:3">
      <c r="A5" s="69" t="s">
        <v>128</v>
      </c>
      <c r="B5" s="60">
        <v>-5</v>
      </c>
      <c r="C5" s="60">
        <v>-4.5</v>
      </c>
    </row>
    <row r="6" spans="1:3">
      <c r="A6" s="69" t="s">
        <v>4</v>
      </c>
      <c r="B6" s="60">
        <v>-11</v>
      </c>
      <c r="C6" s="59">
        <v>-11.100000000000001</v>
      </c>
    </row>
    <row r="7" spans="1:3">
      <c r="A7" s="69" t="s">
        <v>5</v>
      </c>
      <c r="B7" s="60">
        <v>-14.399999999999999</v>
      </c>
      <c r="C7" s="59">
        <v>-11.099999999999994</v>
      </c>
    </row>
    <row r="8" spans="1:3">
      <c r="A8" s="69" t="s">
        <v>115</v>
      </c>
      <c r="B8" s="60">
        <v>-3.8999999999999915</v>
      </c>
      <c r="C8" s="59">
        <v>-0.79999999999999716</v>
      </c>
    </row>
    <row r="9" spans="1:3">
      <c r="A9" s="69" t="s">
        <v>28</v>
      </c>
      <c r="B9" s="60">
        <v>-5.1999999999999886</v>
      </c>
      <c r="C9" s="59">
        <v>-4.2999999999999972</v>
      </c>
    </row>
    <row r="11" spans="1:3">
      <c r="A11" s="14" t="s">
        <v>101</v>
      </c>
    </row>
    <row r="12" spans="1:3">
      <c r="A12" s="14" t="s">
        <v>150</v>
      </c>
    </row>
    <row r="13" spans="1:3">
      <c r="A13" s="18" t="s">
        <v>167</v>
      </c>
    </row>
    <row r="14" spans="1:3">
      <c r="A14" s="14" t="s">
        <v>98</v>
      </c>
    </row>
    <row r="16" spans="1:3">
      <c r="A16" s="23" t="s">
        <v>166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33" sqref="A33"/>
    </sheetView>
  </sheetViews>
  <sheetFormatPr baseColWidth="10" defaultRowHeight="15"/>
  <sheetData>
    <row r="1" spans="1:1">
      <c r="A1" s="30" t="s">
        <v>119</v>
      </c>
    </row>
    <row r="2" spans="1:1">
      <c r="A2" s="31"/>
    </row>
    <row r="19" spans="1:4">
      <c r="A19" s="14" t="s">
        <v>151</v>
      </c>
    </row>
    <row r="20" spans="1:4">
      <c r="A20" s="14" t="s">
        <v>152</v>
      </c>
    </row>
    <row r="21" spans="1:4">
      <c r="A21" s="14" t="s">
        <v>98</v>
      </c>
    </row>
    <row r="23" spans="1:4">
      <c r="A23" s="113" t="s">
        <v>0</v>
      </c>
      <c r="B23" s="113"/>
      <c r="C23" s="81" t="s">
        <v>12</v>
      </c>
    </row>
    <row r="24" spans="1:4">
      <c r="A24" s="69" t="s">
        <v>4</v>
      </c>
      <c r="B24" s="70" t="s">
        <v>13</v>
      </c>
      <c r="C24" s="73">
        <v>55.8</v>
      </c>
    </row>
    <row r="25" spans="1:4">
      <c r="A25" s="71" t="s">
        <v>0</v>
      </c>
      <c r="B25" s="70" t="s">
        <v>14</v>
      </c>
      <c r="C25" s="73">
        <v>41.6</v>
      </c>
      <c r="D25" s="94"/>
    </row>
    <row r="26" spans="1:4">
      <c r="A26" s="69" t="s">
        <v>5</v>
      </c>
      <c r="B26" s="70" t="s">
        <v>13</v>
      </c>
      <c r="C26" s="72">
        <v>62.4</v>
      </c>
    </row>
    <row r="27" spans="1:4">
      <c r="A27" s="71" t="s">
        <v>0</v>
      </c>
      <c r="B27" s="70" t="s">
        <v>14</v>
      </c>
      <c r="C27" s="72">
        <v>53.8</v>
      </c>
      <c r="D27" s="94"/>
    </row>
    <row r="28" spans="1:4">
      <c r="A28" s="69" t="s">
        <v>115</v>
      </c>
      <c r="B28" s="70" t="s">
        <v>13</v>
      </c>
      <c r="C28" s="72">
        <v>77.599999999999994</v>
      </c>
    </row>
    <row r="29" spans="1:4">
      <c r="A29" s="71"/>
      <c r="B29" s="70" t="s">
        <v>14</v>
      </c>
      <c r="C29" s="73">
        <v>67.099999999999994</v>
      </c>
      <c r="D29" s="94"/>
    </row>
    <row r="30" spans="1:4">
      <c r="A30" s="69" t="s">
        <v>28</v>
      </c>
      <c r="B30" s="70" t="s">
        <v>13</v>
      </c>
      <c r="C30" s="73">
        <v>71.599999999999994</v>
      </c>
    </row>
    <row r="31" spans="1:4">
      <c r="A31" s="71" t="s">
        <v>0</v>
      </c>
      <c r="B31" s="70" t="s">
        <v>14</v>
      </c>
      <c r="C31" s="73">
        <v>65.7</v>
      </c>
      <c r="D31" s="94"/>
    </row>
    <row r="33" spans="1:1">
      <c r="A33" s="23" t="s">
        <v>166</v>
      </c>
    </row>
  </sheetData>
  <mergeCells count="1">
    <mergeCell ref="A23:B2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40" sqref="A40"/>
    </sheetView>
  </sheetViews>
  <sheetFormatPr baseColWidth="10" defaultRowHeight="15"/>
  <cols>
    <col min="1" max="1" width="41.85546875" customWidth="1"/>
    <col min="3" max="3" width="11.42578125" customWidth="1"/>
  </cols>
  <sheetData>
    <row r="1" spans="1:4">
      <c r="A1" s="30" t="s">
        <v>131</v>
      </c>
    </row>
    <row r="4" spans="1:4" ht="25.5">
      <c r="A4" s="108" t="s">
        <v>0</v>
      </c>
      <c r="B4" s="107" t="s">
        <v>12</v>
      </c>
      <c r="C4" s="84" t="s">
        <v>32</v>
      </c>
      <c r="D4" s="107" t="s">
        <v>31</v>
      </c>
    </row>
    <row r="5" spans="1:4">
      <c r="A5" s="36" t="s">
        <v>15</v>
      </c>
      <c r="B5" s="82">
        <v>69.900000000000006</v>
      </c>
      <c r="C5" s="40">
        <f t="shared" ref="C5:C13" si="0">D5/$D$14*100</f>
        <v>1.9724262855992756</v>
      </c>
      <c r="D5" s="34">
        <v>196</v>
      </c>
    </row>
    <row r="6" spans="1:4">
      <c r="A6" s="36" t="s">
        <v>16</v>
      </c>
      <c r="B6" s="82">
        <v>65</v>
      </c>
      <c r="C6" s="40">
        <f t="shared" si="0"/>
        <v>7.4670423669115431</v>
      </c>
      <c r="D6" s="34">
        <v>742</v>
      </c>
    </row>
    <row r="7" spans="1:4">
      <c r="A7" s="36" t="s">
        <v>18</v>
      </c>
      <c r="B7" s="82">
        <v>63.9</v>
      </c>
      <c r="C7" s="40">
        <f t="shared" si="0"/>
        <v>12.438361678575022</v>
      </c>
      <c r="D7" s="34">
        <v>1236</v>
      </c>
    </row>
    <row r="8" spans="1:4">
      <c r="A8" s="36" t="s">
        <v>19</v>
      </c>
      <c r="B8" s="82">
        <v>63.7</v>
      </c>
      <c r="C8" s="40">
        <f t="shared" si="0"/>
        <v>28.549864144107879</v>
      </c>
      <c r="D8" s="34">
        <v>2837</v>
      </c>
    </row>
    <row r="9" spans="1:4">
      <c r="A9" s="36" t="s">
        <v>17</v>
      </c>
      <c r="B9" s="82">
        <v>62.3</v>
      </c>
      <c r="C9" s="40">
        <f t="shared" si="0"/>
        <v>6.8934286001811413</v>
      </c>
      <c r="D9" s="34">
        <v>685</v>
      </c>
    </row>
    <row r="10" spans="1:4">
      <c r="A10" s="36" t="s">
        <v>20</v>
      </c>
      <c r="B10" s="82">
        <v>62</v>
      </c>
      <c r="C10" s="40">
        <f t="shared" si="0"/>
        <v>20.951997584784142</v>
      </c>
      <c r="D10" s="34">
        <v>2082</v>
      </c>
    </row>
    <row r="11" spans="1:4">
      <c r="A11" s="36" t="s">
        <v>23</v>
      </c>
      <c r="B11" s="82">
        <v>60.6</v>
      </c>
      <c r="C11" s="40">
        <f t="shared" si="0"/>
        <v>11.109992955620408</v>
      </c>
      <c r="D11" s="34">
        <v>1104</v>
      </c>
    </row>
    <row r="12" spans="1:4">
      <c r="A12" s="36" t="s">
        <v>21</v>
      </c>
      <c r="B12" s="82">
        <v>57</v>
      </c>
      <c r="C12" s="40">
        <f t="shared" si="0"/>
        <v>1.2881151252893228</v>
      </c>
      <c r="D12" s="34">
        <v>128</v>
      </c>
    </row>
    <row r="13" spans="1:4">
      <c r="A13" s="36" t="s">
        <v>22</v>
      </c>
      <c r="B13" s="82">
        <v>54.7</v>
      </c>
      <c r="C13" s="40">
        <f t="shared" si="0"/>
        <v>9.3287712589312655</v>
      </c>
      <c r="D13" s="34">
        <v>927</v>
      </c>
    </row>
    <row r="14" spans="1:4">
      <c r="C14" s="12"/>
      <c r="D14" s="41">
        <f>SUM(D5:D13)</f>
        <v>9937</v>
      </c>
    </row>
    <row r="15" spans="1:4">
      <c r="A15" s="14" t="s">
        <v>154</v>
      </c>
    </row>
    <row r="16" spans="1:4">
      <c r="A16" s="14" t="s">
        <v>153</v>
      </c>
    </row>
    <row r="17" spans="1:7">
      <c r="A17" s="14" t="s">
        <v>102</v>
      </c>
    </row>
    <row r="18" spans="1:7">
      <c r="A18" s="14" t="s">
        <v>155</v>
      </c>
    </row>
    <row r="19" spans="1:7">
      <c r="A19" s="14" t="s">
        <v>98</v>
      </c>
    </row>
    <row r="21" spans="1:7">
      <c r="A21" s="13" t="s">
        <v>141</v>
      </c>
    </row>
    <row r="22" spans="1:7" ht="25.5">
      <c r="A22" s="108" t="s">
        <v>0</v>
      </c>
      <c r="B22" s="85" t="s">
        <v>140</v>
      </c>
      <c r="C22" s="85" t="s">
        <v>50</v>
      </c>
      <c r="D22" s="85" t="s">
        <v>51</v>
      </c>
      <c r="E22" s="85" t="s">
        <v>52</v>
      </c>
      <c r="F22" s="85" t="s">
        <v>53</v>
      </c>
      <c r="G22" s="85" t="s">
        <v>54</v>
      </c>
    </row>
    <row r="23" spans="1:7">
      <c r="A23" s="36" t="s">
        <v>15</v>
      </c>
      <c r="B23" s="60">
        <v>70</v>
      </c>
      <c r="C23" s="60" t="s">
        <v>35</v>
      </c>
      <c r="D23" s="60">
        <v>60</v>
      </c>
      <c r="E23" s="60">
        <v>73.900000000000006</v>
      </c>
      <c r="F23" s="60">
        <v>75</v>
      </c>
      <c r="G23" s="60">
        <v>70.599999999999994</v>
      </c>
    </row>
    <row r="24" spans="1:7">
      <c r="A24" s="36" t="s">
        <v>16</v>
      </c>
      <c r="B24" s="60">
        <v>54.4</v>
      </c>
      <c r="C24" s="60">
        <v>62.8</v>
      </c>
      <c r="D24" s="60">
        <v>61.3</v>
      </c>
      <c r="E24" s="60">
        <v>66.7</v>
      </c>
      <c r="F24" s="60">
        <v>64.3</v>
      </c>
      <c r="G24" s="60">
        <v>66.2</v>
      </c>
    </row>
    <row r="25" spans="1:7">
      <c r="A25" s="36" t="s">
        <v>17</v>
      </c>
      <c r="B25" s="60">
        <v>68.8</v>
      </c>
      <c r="C25" s="60">
        <v>61.5</v>
      </c>
      <c r="D25" s="60" t="s">
        <v>35</v>
      </c>
      <c r="E25" s="60">
        <v>63.9</v>
      </c>
      <c r="F25" s="60">
        <v>50.9</v>
      </c>
      <c r="G25" s="60">
        <v>62.8</v>
      </c>
    </row>
    <row r="26" spans="1:7">
      <c r="A26" s="36" t="s">
        <v>18</v>
      </c>
      <c r="B26" s="60">
        <v>60.6</v>
      </c>
      <c r="C26" s="60">
        <v>59.7</v>
      </c>
      <c r="D26" s="60">
        <v>64.900000000000006</v>
      </c>
      <c r="E26" s="60">
        <v>66.400000000000006</v>
      </c>
      <c r="F26" s="60">
        <v>55.3</v>
      </c>
      <c r="G26" s="60">
        <v>64.900000000000006</v>
      </c>
    </row>
    <row r="27" spans="1:7">
      <c r="A27" s="36" t="s">
        <v>19</v>
      </c>
      <c r="B27" s="60">
        <v>59.4</v>
      </c>
      <c r="C27" s="60">
        <v>58.7</v>
      </c>
      <c r="D27" s="60">
        <v>56.6</v>
      </c>
      <c r="E27" s="60">
        <v>62.2</v>
      </c>
      <c r="F27" s="60">
        <v>61.6</v>
      </c>
      <c r="G27" s="60">
        <v>66.5</v>
      </c>
    </row>
    <row r="28" spans="1:7">
      <c r="A28" s="36" t="s">
        <v>20</v>
      </c>
      <c r="B28" s="60">
        <v>64</v>
      </c>
      <c r="C28" s="60">
        <v>57.2</v>
      </c>
      <c r="D28" s="60">
        <v>55.6</v>
      </c>
      <c r="E28" s="60">
        <v>60.5</v>
      </c>
      <c r="F28" s="60">
        <v>61.6</v>
      </c>
      <c r="G28" s="60">
        <v>64.400000000000006</v>
      </c>
    </row>
    <row r="29" spans="1:7">
      <c r="A29" s="36" t="s">
        <v>21</v>
      </c>
      <c r="B29" s="60" t="s">
        <v>35</v>
      </c>
      <c r="C29" s="60" t="s">
        <v>35</v>
      </c>
      <c r="D29" s="60" t="s">
        <v>35</v>
      </c>
      <c r="E29" s="60">
        <v>43.8</v>
      </c>
      <c r="F29" s="60" t="s">
        <v>35</v>
      </c>
      <c r="G29" s="60">
        <v>58.1</v>
      </c>
    </row>
    <row r="30" spans="1:7">
      <c r="A30" s="36" t="s">
        <v>22</v>
      </c>
      <c r="B30" s="60">
        <v>51</v>
      </c>
      <c r="C30" s="60">
        <v>50.6</v>
      </c>
      <c r="D30" s="60">
        <v>51.1</v>
      </c>
      <c r="E30" s="60">
        <v>56.1</v>
      </c>
      <c r="F30" s="60">
        <v>50.4</v>
      </c>
      <c r="G30" s="60">
        <v>56.8</v>
      </c>
    </row>
    <row r="31" spans="1:7">
      <c r="A31" s="36" t="s">
        <v>23</v>
      </c>
      <c r="B31" s="60">
        <v>70.599999999999994</v>
      </c>
      <c r="C31" s="60">
        <v>57.7</v>
      </c>
      <c r="D31" s="60">
        <v>65.599999999999994</v>
      </c>
      <c r="E31" s="60">
        <v>60.2</v>
      </c>
      <c r="F31" s="60">
        <v>60</v>
      </c>
      <c r="G31" s="60">
        <v>60</v>
      </c>
    </row>
    <row r="40" spans="1:1">
      <c r="A40" s="23" t="s">
        <v>166</v>
      </c>
    </row>
  </sheetData>
  <sortState ref="A5:D13">
    <sortCondition descending="1" ref="B5:B13"/>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A31" sqref="A31"/>
    </sheetView>
  </sheetViews>
  <sheetFormatPr baseColWidth="10" defaultRowHeight="15"/>
  <cols>
    <col min="1" max="1" width="27.7109375" customWidth="1"/>
  </cols>
  <sheetData>
    <row r="1" spans="1:1">
      <c r="A1" s="30" t="s">
        <v>120</v>
      </c>
    </row>
    <row r="2" spans="1:1">
      <c r="A2" s="31"/>
    </row>
    <row r="19" spans="1:5">
      <c r="A19" s="14" t="s">
        <v>156</v>
      </c>
    </row>
    <row r="20" spans="1:5">
      <c r="A20" s="14" t="s">
        <v>103</v>
      </c>
    </row>
    <row r="21" spans="1:5">
      <c r="A21" s="14" t="s">
        <v>98</v>
      </c>
    </row>
    <row r="23" spans="1:5">
      <c r="A23" s="42"/>
      <c r="B23" s="59" t="s">
        <v>2</v>
      </c>
      <c r="C23" s="59" t="s">
        <v>3</v>
      </c>
      <c r="D23" s="59" t="s">
        <v>1</v>
      </c>
      <c r="E23" s="59" t="s">
        <v>10</v>
      </c>
    </row>
    <row r="24" spans="1:5">
      <c r="A24" s="42" t="s">
        <v>24</v>
      </c>
      <c r="B24" s="73">
        <v>53.6</v>
      </c>
      <c r="C24" s="73">
        <v>59</v>
      </c>
      <c r="D24" s="73">
        <v>57.2</v>
      </c>
      <c r="E24" s="73">
        <v>56.7</v>
      </c>
    </row>
    <row r="25" spans="1:5">
      <c r="A25" s="42" t="s">
        <v>25</v>
      </c>
      <c r="B25" s="73">
        <v>30</v>
      </c>
      <c r="C25" s="73">
        <v>23.1</v>
      </c>
      <c r="D25" s="73">
        <v>25.3</v>
      </c>
      <c r="E25" s="73">
        <v>26.6</v>
      </c>
    </row>
    <row r="26" spans="1:5">
      <c r="A26" s="42" t="s">
        <v>26</v>
      </c>
      <c r="B26" s="73">
        <v>8.5</v>
      </c>
      <c r="C26" s="73">
        <v>12.1</v>
      </c>
      <c r="D26" s="73">
        <v>10.9</v>
      </c>
      <c r="E26" s="73">
        <v>9.3000000000000007</v>
      </c>
    </row>
    <row r="27" spans="1:5">
      <c r="A27" s="42" t="s">
        <v>142</v>
      </c>
      <c r="B27" s="73">
        <v>6.6</v>
      </c>
      <c r="C27" s="73">
        <v>5.3</v>
      </c>
      <c r="D27" s="73">
        <v>5.8</v>
      </c>
      <c r="E27" s="73">
        <v>6.5</v>
      </c>
    </row>
    <row r="28" spans="1:5">
      <c r="A28" s="42" t="s">
        <v>27</v>
      </c>
      <c r="B28" s="73">
        <v>1.3</v>
      </c>
      <c r="C28" s="73">
        <v>0.5</v>
      </c>
      <c r="D28" s="73">
        <v>0.8</v>
      </c>
      <c r="E28" s="73">
        <v>0.9</v>
      </c>
    </row>
    <row r="31" spans="1:5">
      <c r="A31" s="23" t="s">
        <v>166</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21" sqref="A21"/>
    </sheetView>
  </sheetViews>
  <sheetFormatPr baseColWidth="10" defaultRowHeight="15"/>
  <sheetData>
    <row r="1" spans="1:5">
      <c r="A1" s="30" t="s">
        <v>121</v>
      </c>
    </row>
    <row r="2" spans="1:5">
      <c r="A2" s="31"/>
    </row>
    <row r="3" spans="1:5">
      <c r="A3" s="48"/>
      <c r="B3" s="48"/>
      <c r="C3" s="44"/>
      <c r="D3" s="44"/>
      <c r="E3" s="44"/>
    </row>
    <row r="4" spans="1:5">
      <c r="A4" s="48"/>
      <c r="B4" s="45"/>
      <c r="C4" s="46"/>
      <c r="D4" s="46"/>
      <c r="E4" s="46"/>
    </row>
    <row r="5" spans="1:5">
      <c r="A5" s="48"/>
      <c r="B5" s="45"/>
      <c r="C5" s="46"/>
      <c r="D5" s="46"/>
      <c r="E5" s="46"/>
    </row>
    <row r="6" spans="1:5">
      <c r="A6" s="48"/>
      <c r="B6" s="45"/>
      <c r="C6" s="46"/>
      <c r="D6" s="46"/>
      <c r="E6" s="46"/>
    </row>
    <row r="7" spans="1:5">
      <c r="A7" s="48"/>
      <c r="B7" s="45"/>
      <c r="C7" s="46"/>
      <c r="D7" s="46"/>
      <c r="E7" s="46"/>
    </row>
    <row r="8" spans="1:5">
      <c r="A8" s="48"/>
      <c r="B8" s="45"/>
      <c r="C8" s="46"/>
      <c r="D8" s="46"/>
      <c r="E8" s="46"/>
    </row>
    <row r="9" spans="1:5">
      <c r="A9" s="48"/>
      <c r="B9" s="45"/>
      <c r="C9" s="46"/>
      <c r="D9" s="46"/>
      <c r="E9" s="46"/>
    </row>
    <row r="10" spans="1:5">
      <c r="A10" s="48"/>
      <c r="B10" s="45"/>
      <c r="C10" s="46"/>
      <c r="D10" s="46"/>
      <c r="E10" s="46"/>
    </row>
    <row r="11" spans="1:5">
      <c r="A11" s="48"/>
      <c r="B11" s="45"/>
      <c r="C11" s="46"/>
      <c r="D11" s="46"/>
      <c r="E11" s="46"/>
    </row>
    <row r="12" spans="1:5">
      <c r="A12" s="48"/>
      <c r="B12" s="45"/>
      <c r="C12" s="46"/>
      <c r="D12" s="46"/>
      <c r="E12" s="46"/>
    </row>
    <row r="13" spans="1:5">
      <c r="A13" s="48"/>
      <c r="B13" s="45"/>
      <c r="C13" s="46"/>
      <c r="D13" s="46"/>
      <c r="E13" s="46"/>
    </row>
    <row r="14" spans="1:5">
      <c r="A14" s="48"/>
      <c r="B14" s="45"/>
      <c r="C14" s="46"/>
      <c r="D14" s="46"/>
      <c r="E14" s="46"/>
    </row>
    <row r="15" spans="1:5">
      <c r="A15" s="48"/>
      <c r="B15" s="45"/>
      <c r="C15" s="46"/>
      <c r="D15" s="46"/>
      <c r="E15" s="46"/>
    </row>
    <row r="16" spans="1:5">
      <c r="A16" s="47"/>
      <c r="B16" s="47"/>
      <c r="C16" s="46"/>
      <c r="D16" s="46"/>
      <c r="E16" s="46"/>
    </row>
    <row r="19" spans="1:5">
      <c r="A19" s="14" t="s">
        <v>157</v>
      </c>
    </row>
    <row r="20" spans="1:5">
      <c r="A20" s="14" t="s">
        <v>105</v>
      </c>
    </row>
    <row r="21" spans="1:5">
      <c r="A21" s="18" t="s">
        <v>167</v>
      </c>
    </row>
    <row r="22" spans="1:5">
      <c r="A22" s="14" t="s">
        <v>98</v>
      </c>
    </row>
    <row r="25" spans="1:5">
      <c r="A25" s="42"/>
      <c r="B25" s="59" t="s">
        <v>2</v>
      </c>
      <c r="C25" s="59" t="s">
        <v>3</v>
      </c>
      <c r="D25" s="59" t="s">
        <v>1</v>
      </c>
    </row>
    <row r="26" spans="1:5">
      <c r="A26" s="42" t="s">
        <v>4</v>
      </c>
      <c r="B26" s="73">
        <v>27.5</v>
      </c>
      <c r="C26" s="73">
        <v>10</v>
      </c>
      <c r="D26" s="73">
        <v>14.2</v>
      </c>
      <c r="E26" s="94"/>
    </row>
    <row r="27" spans="1:5">
      <c r="A27" s="42" t="s">
        <v>5</v>
      </c>
      <c r="B27" s="73">
        <v>24</v>
      </c>
      <c r="C27" s="73">
        <v>7.6</v>
      </c>
      <c r="D27" s="73">
        <v>10.7</v>
      </c>
      <c r="E27" s="94"/>
    </row>
    <row r="28" spans="1:5">
      <c r="A28" s="42" t="s">
        <v>115</v>
      </c>
      <c r="B28" s="73">
        <v>11.8</v>
      </c>
      <c r="C28" s="73">
        <v>3.3</v>
      </c>
      <c r="D28" s="73">
        <v>8</v>
      </c>
      <c r="E28" s="94"/>
    </row>
    <row r="29" spans="1:5">
      <c r="A29" s="42" t="s">
        <v>28</v>
      </c>
      <c r="B29" s="73">
        <v>10.1</v>
      </c>
      <c r="C29" s="73">
        <v>5.4</v>
      </c>
      <c r="D29" s="73">
        <v>7.1</v>
      </c>
      <c r="E29" s="94"/>
    </row>
    <row r="30" spans="1:5">
      <c r="A30" s="42" t="s">
        <v>128</v>
      </c>
      <c r="B30" s="73">
        <v>15.9</v>
      </c>
      <c r="C30" s="73">
        <v>7.2</v>
      </c>
      <c r="D30" s="73">
        <v>10.1</v>
      </c>
      <c r="E30" s="94"/>
    </row>
    <row r="33" spans="1:1">
      <c r="A33" s="23" t="s">
        <v>166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22" sqref="A22"/>
    </sheetView>
  </sheetViews>
  <sheetFormatPr baseColWidth="10" defaultRowHeight="15"/>
  <sheetData>
    <row r="1" spans="1:4">
      <c r="A1" s="30" t="s">
        <v>122</v>
      </c>
    </row>
    <row r="2" spans="1:4">
      <c r="A2" s="31"/>
      <c r="B2" s="50"/>
      <c r="C2" s="50"/>
      <c r="D2" s="51"/>
    </row>
    <row r="3" spans="1:4">
      <c r="A3" s="52"/>
      <c r="B3" s="49"/>
      <c r="C3" s="49"/>
      <c r="D3" s="49"/>
    </row>
    <row r="4" spans="1:4">
      <c r="A4" s="52"/>
      <c r="B4" s="49"/>
      <c r="C4" s="49"/>
      <c r="D4" s="49"/>
    </row>
    <row r="5" spans="1:4">
      <c r="A5" s="53"/>
      <c r="B5" s="54"/>
      <c r="C5" s="54"/>
      <c r="D5" s="54"/>
    </row>
    <row r="6" spans="1:4">
      <c r="A6" s="53"/>
      <c r="B6" s="54"/>
      <c r="C6" s="54"/>
      <c r="D6" s="54"/>
    </row>
    <row r="7" spans="1:4">
      <c r="A7" s="53"/>
      <c r="B7" s="54"/>
      <c r="C7" s="54"/>
      <c r="D7" s="54"/>
    </row>
    <row r="8" spans="1:4">
      <c r="A8" s="53"/>
      <c r="B8" s="54"/>
      <c r="C8" s="54"/>
      <c r="D8" s="54"/>
    </row>
    <row r="20" spans="1:4">
      <c r="A20" s="33" t="s">
        <v>158</v>
      </c>
    </row>
    <row r="21" spans="1:4">
      <c r="A21" s="33" t="s">
        <v>107</v>
      </c>
    </row>
    <row r="22" spans="1:4">
      <c r="A22" s="18" t="s">
        <v>167</v>
      </c>
    </row>
    <row r="23" spans="1:4">
      <c r="A23" s="33" t="s">
        <v>98</v>
      </c>
    </row>
    <row r="26" spans="1:4">
      <c r="A26" s="56"/>
      <c r="B26" s="35" t="s">
        <v>2</v>
      </c>
      <c r="C26" s="35" t="s">
        <v>3</v>
      </c>
      <c r="D26" s="35" t="s">
        <v>1</v>
      </c>
    </row>
    <row r="27" spans="1:4">
      <c r="A27" s="55" t="s">
        <v>4</v>
      </c>
      <c r="B27" s="35">
        <v>46.8</v>
      </c>
      <c r="C27" s="35">
        <v>55.9</v>
      </c>
      <c r="D27" s="35">
        <v>54.9</v>
      </c>
    </row>
    <row r="28" spans="1:4">
      <c r="A28" s="56" t="s">
        <v>7</v>
      </c>
      <c r="B28" s="35">
        <v>53.1</v>
      </c>
      <c r="C28" s="35">
        <v>65.8</v>
      </c>
      <c r="D28" s="35">
        <v>64.900000000000006</v>
      </c>
    </row>
    <row r="29" spans="1:4">
      <c r="A29" s="56" t="s">
        <v>115</v>
      </c>
      <c r="B29" s="35">
        <v>62.2</v>
      </c>
      <c r="C29" s="35">
        <v>78.099999999999994</v>
      </c>
      <c r="D29" s="35">
        <v>76.8</v>
      </c>
    </row>
    <row r="30" spans="1:4">
      <c r="A30" s="56" t="s">
        <v>28</v>
      </c>
      <c r="B30" s="35">
        <v>62.3</v>
      </c>
      <c r="C30" s="35">
        <v>77.400000000000006</v>
      </c>
      <c r="D30" s="35">
        <v>75.7</v>
      </c>
    </row>
    <row r="31" spans="1:4">
      <c r="A31" s="56" t="s">
        <v>128</v>
      </c>
      <c r="B31" s="35">
        <v>55.2</v>
      </c>
      <c r="C31" s="35">
        <v>65.099999999999994</v>
      </c>
      <c r="D31" s="35">
        <v>63.9</v>
      </c>
    </row>
    <row r="34" spans="1:1">
      <c r="A34" s="23" t="s">
        <v>166</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A22" sqref="A22"/>
    </sheetView>
  </sheetViews>
  <sheetFormatPr baseColWidth="10" defaultRowHeight="15"/>
  <sheetData>
    <row r="1" spans="1:4">
      <c r="A1" s="30" t="s">
        <v>123</v>
      </c>
    </row>
    <row r="2" spans="1:4">
      <c r="A2" s="31"/>
      <c r="B2" s="50"/>
      <c r="C2" s="50"/>
      <c r="D2" s="50"/>
    </row>
    <row r="3" spans="1:4">
      <c r="A3" s="52"/>
      <c r="B3" s="49"/>
      <c r="C3" s="49"/>
      <c r="D3" s="49"/>
    </row>
    <row r="4" spans="1:4">
      <c r="A4" s="52"/>
      <c r="B4" s="49"/>
      <c r="C4" s="49"/>
      <c r="D4" s="49"/>
    </row>
    <row r="5" spans="1:4">
      <c r="A5" s="53"/>
      <c r="B5" s="54"/>
      <c r="C5" s="54"/>
      <c r="D5" s="54"/>
    </row>
    <row r="6" spans="1:4">
      <c r="A6" s="53"/>
      <c r="B6" s="54"/>
      <c r="C6" s="54"/>
      <c r="D6" s="54"/>
    </row>
    <row r="7" spans="1:4">
      <c r="A7" s="53"/>
      <c r="B7" s="54"/>
      <c r="C7" s="54"/>
      <c r="D7" s="54"/>
    </row>
    <row r="8" spans="1:4">
      <c r="A8" s="53"/>
      <c r="B8" s="54"/>
      <c r="C8" s="54"/>
      <c r="D8" s="54"/>
    </row>
    <row r="20" spans="1:4">
      <c r="A20" s="14" t="s">
        <v>159</v>
      </c>
    </row>
    <row r="21" spans="1:4">
      <c r="A21" s="14" t="s">
        <v>107</v>
      </c>
    </row>
    <row r="22" spans="1:4">
      <c r="A22" s="18" t="s">
        <v>167</v>
      </c>
    </row>
    <row r="23" spans="1:4">
      <c r="A23" s="14" t="s">
        <v>98</v>
      </c>
    </row>
    <row r="25" spans="1:4">
      <c r="A25" s="57"/>
      <c r="B25" s="35" t="s">
        <v>2</v>
      </c>
      <c r="C25" s="35" t="s">
        <v>3</v>
      </c>
      <c r="D25" s="35" t="s">
        <v>1</v>
      </c>
    </row>
    <row r="26" spans="1:4">
      <c r="A26" s="39" t="s">
        <v>4</v>
      </c>
      <c r="B26" s="35">
        <v>42.5</v>
      </c>
      <c r="C26" s="35">
        <v>46.8</v>
      </c>
      <c r="D26" s="35">
        <v>43.8</v>
      </c>
    </row>
    <row r="27" spans="1:4">
      <c r="A27" s="38" t="s">
        <v>7</v>
      </c>
      <c r="B27" s="35">
        <v>48.7</v>
      </c>
      <c r="C27" s="35">
        <v>55.2</v>
      </c>
      <c r="D27" s="35">
        <v>51.5</v>
      </c>
    </row>
    <row r="28" spans="1:4">
      <c r="A28" s="38" t="s">
        <v>115</v>
      </c>
      <c r="B28" s="35">
        <v>74.400000000000006</v>
      </c>
      <c r="C28" s="35">
        <v>75.7</v>
      </c>
      <c r="D28" s="35">
        <v>74.599999999999994</v>
      </c>
    </row>
    <row r="29" spans="1:4">
      <c r="A29" s="38" t="s">
        <v>28</v>
      </c>
      <c r="B29" s="35">
        <v>67.599999999999994</v>
      </c>
      <c r="C29" s="35">
        <v>63.7</v>
      </c>
      <c r="D29" s="35">
        <v>66</v>
      </c>
    </row>
    <row r="30" spans="1:4">
      <c r="A30" s="38" t="s">
        <v>128</v>
      </c>
      <c r="B30" s="35">
        <v>59.9</v>
      </c>
      <c r="C30" s="35">
        <v>59.7</v>
      </c>
      <c r="D30" s="35">
        <v>59.8</v>
      </c>
    </row>
    <row r="32" spans="1:4">
      <c r="A32" s="23" t="s">
        <v>166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26" sqref="A26"/>
    </sheetView>
  </sheetViews>
  <sheetFormatPr baseColWidth="10" defaultRowHeight="15"/>
  <cols>
    <col min="1" max="1" width="41.85546875" bestFit="1" customWidth="1"/>
    <col min="2" max="7" width="9.42578125" customWidth="1"/>
  </cols>
  <sheetData>
    <row r="1" spans="1:7">
      <c r="A1" s="30" t="s">
        <v>124</v>
      </c>
    </row>
    <row r="2" spans="1:7">
      <c r="A2" s="31"/>
    </row>
    <row r="4" spans="1:7" ht="25.5" customHeight="1">
      <c r="A4" s="117" t="s">
        <v>0</v>
      </c>
      <c r="B4" s="95" t="s">
        <v>4</v>
      </c>
      <c r="C4" s="95" t="s">
        <v>5</v>
      </c>
      <c r="D4" s="95" t="s">
        <v>115</v>
      </c>
      <c r="E4" s="95" t="s">
        <v>6</v>
      </c>
      <c r="F4" s="114" t="s">
        <v>108</v>
      </c>
      <c r="G4" s="116" t="s">
        <v>130</v>
      </c>
    </row>
    <row r="5" spans="1:7" ht="25.5" customHeight="1">
      <c r="A5" s="118"/>
      <c r="B5" s="95" t="s">
        <v>12</v>
      </c>
      <c r="C5" s="95" t="s">
        <v>12</v>
      </c>
      <c r="D5" s="95" t="s">
        <v>12</v>
      </c>
      <c r="E5" s="95" t="s">
        <v>12</v>
      </c>
      <c r="F5" s="115"/>
      <c r="G5" s="116"/>
    </row>
    <row r="6" spans="1:7">
      <c r="A6" s="96" t="s">
        <v>127</v>
      </c>
      <c r="B6" s="97">
        <v>32.1</v>
      </c>
      <c r="C6" s="97">
        <v>58.3</v>
      </c>
      <c r="D6" s="97" t="s">
        <v>35</v>
      </c>
      <c r="E6" s="97">
        <v>63.6</v>
      </c>
      <c r="F6" s="98">
        <f>G6/$G$22*100</f>
        <v>1.1975445305424171</v>
      </c>
      <c r="G6" s="104">
        <v>119</v>
      </c>
    </row>
    <row r="7" spans="1:7">
      <c r="A7" s="96" t="s">
        <v>33</v>
      </c>
      <c r="B7" s="97">
        <v>48.1</v>
      </c>
      <c r="C7" s="97" t="s">
        <v>35</v>
      </c>
      <c r="D7" s="97">
        <v>65.3</v>
      </c>
      <c r="E7" s="97">
        <v>67.900000000000006</v>
      </c>
      <c r="F7" s="98">
        <f t="shared" ref="F7:F21" si="0">G7/$G$22*100</f>
        <v>4.9612559122471565</v>
      </c>
      <c r="G7" s="104">
        <v>493</v>
      </c>
    </row>
    <row r="8" spans="1:7">
      <c r="A8" s="96" t="s">
        <v>34</v>
      </c>
      <c r="B8" s="97">
        <v>43.1</v>
      </c>
      <c r="C8" s="97" t="s">
        <v>35</v>
      </c>
      <c r="D8" s="97">
        <v>74.3</v>
      </c>
      <c r="E8" s="97">
        <v>75</v>
      </c>
      <c r="F8" s="98">
        <f t="shared" si="0"/>
        <v>7.4569789674952203</v>
      </c>
      <c r="G8" s="104">
        <v>741</v>
      </c>
    </row>
    <row r="9" spans="1:7">
      <c r="A9" s="96" t="s">
        <v>36</v>
      </c>
      <c r="B9" s="97">
        <v>24.7</v>
      </c>
      <c r="C9" s="97" t="s">
        <v>35</v>
      </c>
      <c r="D9" s="97">
        <v>79.099999999999994</v>
      </c>
      <c r="E9" s="97">
        <v>59</v>
      </c>
      <c r="F9" s="98">
        <f t="shared" si="0"/>
        <v>6.5210828217771963</v>
      </c>
      <c r="G9" s="104">
        <v>648</v>
      </c>
    </row>
    <row r="10" spans="1:7">
      <c r="A10" s="96" t="s">
        <v>37</v>
      </c>
      <c r="B10" s="97" t="s">
        <v>35</v>
      </c>
      <c r="C10" s="97" t="s">
        <v>35</v>
      </c>
      <c r="D10" s="97" t="s">
        <v>35</v>
      </c>
      <c r="E10" s="97">
        <v>52.4</v>
      </c>
      <c r="F10" s="98">
        <f t="shared" si="0"/>
        <v>2.556103451746</v>
      </c>
      <c r="G10" s="104">
        <v>254</v>
      </c>
    </row>
    <row r="11" spans="1:7">
      <c r="A11" s="96" t="s">
        <v>38</v>
      </c>
      <c r="B11" s="97" t="s">
        <v>35</v>
      </c>
      <c r="C11" s="97">
        <v>23.8</v>
      </c>
      <c r="D11" s="97" t="s">
        <v>35</v>
      </c>
      <c r="E11" s="97">
        <v>70.8</v>
      </c>
      <c r="F11" s="98">
        <f t="shared" si="0"/>
        <v>4.176310757773976</v>
      </c>
      <c r="G11" s="104">
        <v>415</v>
      </c>
    </row>
    <row r="12" spans="1:7">
      <c r="A12" s="96" t="s">
        <v>39</v>
      </c>
      <c r="B12" s="97">
        <v>46.3</v>
      </c>
      <c r="C12" s="97">
        <v>53.4</v>
      </c>
      <c r="D12" s="97">
        <v>72.7</v>
      </c>
      <c r="E12" s="97">
        <v>69.2</v>
      </c>
      <c r="F12" s="98">
        <f t="shared" si="0"/>
        <v>13.414511421958339</v>
      </c>
      <c r="G12" s="104">
        <v>1333</v>
      </c>
    </row>
    <row r="13" spans="1:7">
      <c r="A13" s="96" t="s">
        <v>40</v>
      </c>
      <c r="B13" s="97" t="s">
        <v>35</v>
      </c>
      <c r="C13" s="97">
        <v>47.6</v>
      </c>
      <c r="D13" s="97" t="s">
        <v>35</v>
      </c>
      <c r="E13" s="97">
        <v>61.8</v>
      </c>
      <c r="F13" s="98">
        <f t="shared" si="0"/>
        <v>1.3484955217872596</v>
      </c>
      <c r="G13" s="104">
        <v>134</v>
      </c>
    </row>
    <row r="14" spans="1:7">
      <c r="A14" s="96" t="s">
        <v>41</v>
      </c>
      <c r="B14" s="97" t="s">
        <v>35</v>
      </c>
      <c r="C14" s="97" t="s">
        <v>35</v>
      </c>
      <c r="D14" s="97" t="s">
        <v>35</v>
      </c>
      <c r="E14" s="97">
        <v>71.400000000000006</v>
      </c>
      <c r="F14" s="98">
        <f t="shared" si="0"/>
        <v>0.65412096206098425</v>
      </c>
      <c r="G14" s="104">
        <v>65</v>
      </c>
    </row>
    <row r="15" spans="1:7">
      <c r="A15" s="96" t="s">
        <v>42</v>
      </c>
      <c r="B15" s="97">
        <v>59.1</v>
      </c>
      <c r="C15" s="97">
        <v>61.3</v>
      </c>
      <c r="D15" s="97">
        <v>75.7</v>
      </c>
      <c r="E15" s="97">
        <v>72.400000000000006</v>
      </c>
      <c r="F15" s="98">
        <f t="shared" si="0"/>
        <v>3.5121263962966691</v>
      </c>
      <c r="G15" s="104">
        <v>349</v>
      </c>
    </row>
    <row r="16" spans="1:7">
      <c r="A16" s="96" t="s">
        <v>43</v>
      </c>
      <c r="B16" s="97">
        <v>57.7</v>
      </c>
      <c r="C16" s="97">
        <v>73.2</v>
      </c>
      <c r="D16" s="97">
        <v>77.400000000000006</v>
      </c>
      <c r="E16" s="97">
        <v>71.8</v>
      </c>
      <c r="F16" s="98">
        <f t="shared" si="0"/>
        <v>11.371641340444802</v>
      </c>
      <c r="G16" s="104">
        <v>1130</v>
      </c>
    </row>
    <row r="17" spans="1:7">
      <c r="A17" s="96" t="s">
        <v>44</v>
      </c>
      <c r="B17" s="97">
        <v>56</v>
      </c>
      <c r="C17" s="97">
        <v>70.599999999999994</v>
      </c>
      <c r="D17" s="97" t="s">
        <v>35</v>
      </c>
      <c r="E17" s="97">
        <v>83.7</v>
      </c>
      <c r="F17" s="98">
        <f t="shared" si="0"/>
        <v>12.468551876823991</v>
      </c>
      <c r="G17" s="104">
        <v>1239</v>
      </c>
    </row>
    <row r="18" spans="1:7">
      <c r="A18" s="96" t="s">
        <v>45</v>
      </c>
      <c r="B18" s="97">
        <v>59.1</v>
      </c>
      <c r="C18" s="97" t="s">
        <v>35</v>
      </c>
      <c r="D18" s="97" t="s">
        <v>35</v>
      </c>
      <c r="E18" s="97" t="s">
        <v>35</v>
      </c>
      <c r="F18" s="98">
        <f t="shared" si="0"/>
        <v>0.52329676964878735</v>
      </c>
      <c r="G18" s="104">
        <v>52</v>
      </c>
    </row>
    <row r="19" spans="1:7">
      <c r="A19" s="96" t="s">
        <v>46</v>
      </c>
      <c r="B19" s="97">
        <v>59.4</v>
      </c>
      <c r="C19" s="97" t="s">
        <v>35</v>
      </c>
      <c r="D19" s="97">
        <v>80.900000000000006</v>
      </c>
      <c r="E19" s="97">
        <v>78.7</v>
      </c>
      <c r="F19" s="98">
        <f t="shared" si="0"/>
        <v>2.9485760289825902</v>
      </c>
      <c r="G19" s="104">
        <v>293</v>
      </c>
    </row>
    <row r="20" spans="1:7">
      <c r="A20" s="99" t="s">
        <v>47</v>
      </c>
      <c r="B20" s="100">
        <v>55.5</v>
      </c>
      <c r="C20" s="100">
        <v>43.5</v>
      </c>
      <c r="D20" s="100">
        <v>76</v>
      </c>
      <c r="E20" s="100">
        <v>52.4</v>
      </c>
      <c r="F20" s="98">
        <f t="shared" si="0"/>
        <v>17.550568582067022</v>
      </c>
      <c r="G20" s="104">
        <v>1744</v>
      </c>
    </row>
    <row r="21" spans="1:7">
      <c r="A21" s="99" t="s">
        <v>126</v>
      </c>
      <c r="B21" s="100">
        <v>40.4</v>
      </c>
      <c r="C21" s="100">
        <v>59.7</v>
      </c>
      <c r="D21" s="100">
        <v>68.3</v>
      </c>
      <c r="E21" s="100">
        <v>72.5</v>
      </c>
      <c r="F21" s="98">
        <f t="shared" si="0"/>
        <v>9.3388346583475901</v>
      </c>
      <c r="G21" s="104">
        <v>928</v>
      </c>
    </row>
    <row r="22" spans="1:7">
      <c r="A22" s="101" t="s">
        <v>125</v>
      </c>
      <c r="B22" s="102">
        <v>51.8</v>
      </c>
      <c r="C22" s="102">
        <v>60.7</v>
      </c>
      <c r="D22" s="102">
        <v>75.400000000000006</v>
      </c>
      <c r="E22" s="102">
        <v>70.099999999999994</v>
      </c>
      <c r="F22" s="103">
        <f>G22/$G$22*100</f>
        <v>100</v>
      </c>
      <c r="G22" s="105">
        <f>SUM(G6:G21)</f>
        <v>9937</v>
      </c>
    </row>
    <row r="23" spans="1:7">
      <c r="A23" s="14" t="s">
        <v>160</v>
      </c>
    </row>
    <row r="24" spans="1:7">
      <c r="A24" s="14" t="s">
        <v>161</v>
      </c>
    </row>
    <row r="25" spans="1:7">
      <c r="A25" s="14" t="s">
        <v>162</v>
      </c>
    </row>
    <row r="26" spans="1:7">
      <c r="A26" s="18" t="s">
        <v>167</v>
      </c>
    </row>
    <row r="27" spans="1:7">
      <c r="A27" s="14" t="s">
        <v>98</v>
      </c>
    </row>
    <row r="29" spans="1:7">
      <c r="A29" s="23" t="s">
        <v>166</v>
      </c>
    </row>
  </sheetData>
  <mergeCells count="3">
    <mergeCell ref="F4:F5"/>
    <mergeCell ref="G4:G5"/>
    <mergeCell ref="A4:A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A14" sqref="A14"/>
    </sheetView>
  </sheetViews>
  <sheetFormatPr baseColWidth="10" defaultRowHeight="15"/>
  <cols>
    <col min="1" max="1" width="13.42578125" bestFit="1" customWidth="1"/>
  </cols>
  <sheetData>
    <row r="1" spans="1:11">
      <c r="A1" s="30" t="s">
        <v>132</v>
      </c>
    </row>
    <row r="2" spans="1:11">
      <c r="A2" s="31"/>
    </row>
    <row r="3" spans="1:11" ht="25.5">
      <c r="A3" s="83"/>
      <c r="B3" s="84" t="s">
        <v>4</v>
      </c>
      <c r="C3" s="84" t="s">
        <v>48</v>
      </c>
      <c r="D3" s="84" t="s">
        <v>115</v>
      </c>
      <c r="E3" s="84" t="s">
        <v>28</v>
      </c>
      <c r="F3" s="84" t="s">
        <v>128</v>
      </c>
      <c r="G3" s="85" t="s">
        <v>57</v>
      </c>
      <c r="H3" s="85" t="s">
        <v>108</v>
      </c>
      <c r="I3" s="84" t="s">
        <v>56</v>
      </c>
      <c r="J3" s="84" t="s">
        <v>108</v>
      </c>
    </row>
    <row r="4" spans="1:11">
      <c r="A4" s="42" t="s">
        <v>49</v>
      </c>
      <c r="B4" s="86">
        <v>50.8</v>
      </c>
      <c r="C4" s="86">
        <v>59.2</v>
      </c>
      <c r="D4" s="86">
        <v>75.900000000000006</v>
      </c>
      <c r="E4" s="86">
        <v>71</v>
      </c>
      <c r="F4" s="86">
        <v>61.4</v>
      </c>
      <c r="G4" s="87">
        <v>320</v>
      </c>
      <c r="H4" s="89">
        <f>G4/$G$10</f>
        <v>5.177155800032357E-2</v>
      </c>
      <c r="I4" s="87">
        <v>521</v>
      </c>
      <c r="J4" s="88">
        <f t="shared" ref="J4:J10" si="0">I4/$I$10</f>
        <v>5.2430310959041965E-2</v>
      </c>
      <c r="K4" s="5"/>
    </row>
    <row r="5" spans="1:11">
      <c r="A5" s="42" t="s">
        <v>50</v>
      </c>
      <c r="B5" s="86">
        <v>49</v>
      </c>
      <c r="C5" s="86">
        <v>66.7</v>
      </c>
      <c r="D5" s="86">
        <v>72.599999999999994</v>
      </c>
      <c r="E5" s="86">
        <v>72.099999999999994</v>
      </c>
      <c r="F5" s="86">
        <v>58.3</v>
      </c>
      <c r="G5" s="87">
        <v>407</v>
      </c>
      <c r="H5" s="89">
        <f t="shared" ref="H5:H10" si="1">G5/$G$10</f>
        <v>6.5846950331661547E-2</v>
      </c>
      <c r="I5" s="87">
        <v>698</v>
      </c>
      <c r="J5" s="61">
        <f t="shared" si="0"/>
        <v>7.0242527925933385E-2</v>
      </c>
      <c r="K5" s="5"/>
    </row>
    <row r="6" spans="1:11">
      <c r="A6" s="42" t="s">
        <v>51</v>
      </c>
      <c r="B6" s="60">
        <v>52.5</v>
      </c>
      <c r="C6" s="60">
        <v>54.2</v>
      </c>
      <c r="D6" s="60">
        <v>67.599999999999994</v>
      </c>
      <c r="E6" s="60">
        <v>63.1</v>
      </c>
      <c r="F6" s="60">
        <v>58.3</v>
      </c>
      <c r="G6" s="63">
        <v>291</v>
      </c>
      <c r="H6" s="89">
        <f t="shared" si="1"/>
        <v>4.7079760556544246E-2</v>
      </c>
      <c r="I6" s="63">
        <v>499</v>
      </c>
      <c r="J6" s="61">
        <f t="shared" si="0"/>
        <v>5.0216363087450942E-2</v>
      </c>
      <c r="K6" s="5"/>
    </row>
    <row r="7" spans="1:11">
      <c r="A7" s="37" t="s">
        <v>52</v>
      </c>
      <c r="B7" s="68">
        <v>54.7</v>
      </c>
      <c r="C7" s="68">
        <v>54.7</v>
      </c>
      <c r="D7" s="68">
        <v>74.900000000000006</v>
      </c>
      <c r="E7" s="68">
        <v>71.599999999999994</v>
      </c>
      <c r="F7" s="68">
        <v>61.9</v>
      </c>
      <c r="G7" s="63">
        <v>1382</v>
      </c>
      <c r="H7" s="89">
        <f t="shared" si="1"/>
        <v>0.22358841611389743</v>
      </c>
      <c r="I7" s="63">
        <v>2234</v>
      </c>
      <c r="J7" s="62">
        <f t="shared" si="0"/>
        <v>0.22481634296065212</v>
      </c>
      <c r="K7" s="58"/>
    </row>
    <row r="8" spans="1:11">
      <c r="A8" s="37" t="s">
        <v>53</v>
      </c>
      <c r="B8" s="68">
        <v>50.7</v>
      </c>
      <c r="C8" s="68">
        <v>59.7</v>
      </c>
      <c r="D8" s="68">
        <v>72.599999999999994</v>
      </c>
      <c r="E8" s="68">
        <v>67.2</v>
      </c>
      <c r="F8" s="68">
        <v>59.3</v>
      </c>
      <c r="G8" s="63">
        <v>588</v>
      </c>
      <c r="H8" s="89">
        <f t="shared" si="1"/>
        <v>9.5130237825594557E-2</v>
      </c>
      <c r="I8" s="63">
        <v>992</v>
      </c>
      <c r="J8" s="62">
        <f t="shared" si="0"/>
        <v>9.982892220992251E-2</v>
      </c>
      <c r="K8" s="58"/>
    </row>
    <row r="9" spans="1:11">
      <c r="A9" s="37" t="s">
        <v>54</v>
      </c>
      <c r="B9" s="68">
        <v>50.9</v>
      </c>
      <c r="C9" s="68">
        <v>63.6</v>
      </c>
      <c r="D9" s="68">
        <v>76.900000000000006</v>
      </c>
      <c r="E9" s="68">
        <v>70.599999999999994</v>
      </c>
      <c r="F9" s="68">
        <v>64</v>
      </c>
      <c r="G9" s="63">
        <v>3193</v>
      </c>
      <c r="H9" s="89">
        <f t="shared" si="1"/>
        <v>0.5165830771719786</v>
      </c>
      <c r="I9" s="63">
        <v>4993</v>
      </c>
      <c r="J9" s="62">
        <f t="shared" si="0"/>
        <v>0.50246553285699913</v>
      </c>
      <c r="K9" s="58"/>
    </row>
    <row r="10" spans="1:11">
      <c r="A10" s="42" t="s">
        <v>55</v>
      </c>
      <c r="B10" s="59">
        <v>51.8</v>
      </c>
      <c r="C10" s="59">
        <v>60.7</v>
      </c>
      <c r="D10" s="59">
        <v>75.400000000000006</v>
      </c>
      <c r="E10" s="59">
        <v>70.099999999999994</v>
      </c>
      <c r="F10" s="59">
        <v>62.2</v>
      </c>
      <c r="G10" s="64">
        <f>SUM(G4:G9)</f>
        <v>6181</v>
      </c>
      <c r="H10" s="89">
        <f t="shared" si="1"/>
        <v>1</v>
      </c>
      <c r="I10" s="64">
        <f>SUM(I4:I9)</f>
        <v>9937</v>
      </c>
      <c r="J10" s="61">
        <f t="shared" si="0"/>
        <v>1</v>
      </c>
      <c r="K10" s="5"/>
    </row>
    <row r="11" spans="1:11">
      <c r="A11" s="14" t="s">
        <v>163</v>
      </c>
    </row>
    <row r="12" spans="1:11">
      <c r="A12" s="14" t="s">
        <v>164</v>
      </c>
    </row>
    <row r="13" spans="1:11">
      <c r="A13" s="14" t="s">
        <v>111</v>
      </c>
    </row>
    <row r="14" spans="1:11">
      <c r="A14" s="18" t="s">
        <v>167</v>
      </c>
    </row>
    <row r="15" spans="1:11">
      <c r="A15" s="14" t="s">
        <v>98</v>
      </c>
    </row>
    <row r="18" spans="1:4" s="14" customFormat="1" ht="12.75">
      <c r="A18" s="14" t="s">
        <v>110</v>
      </c>
    </row>
    <row r="19" spans="1:4" s="14" customFormat="1" ht="12.75">
      <c r="B19" s="80" t="s">
        <v>29</v>
      </c>
      <c r="C19" s="80" t="s">
        <v>30</v>
      </c>
      <c r="D19" s="80" t="s">
        <v>109</v>
      </c>
    </row>
    <row r="20" spans="1:4" s="14" customFormat="1" ht="12.75">
      <c r="A20" s="106" t="s">
        <v>49</v>
      </c>
      <c r="B20" s="60">
        <v>60.6</v>
      </c>
      <c r="C20" s="60">
        <v>62.8</v>
      </c>
      <c r="D20" s="59">
        <f>B20-C20</f>
        <v>-2.1999999999999957</v>
      </c>
    </row>
    <row r="21" spans="1:4" s="14" customFormat="1" ht="12.75">
      <c r="A21" s="106" t="s">
        <v>50</v>
      </c>
      <c r="B21" s="59">
        <v>58.8</v>
      </c>
      <c r="C21" s="59">
        <v>57.5</v>
      </c>
      <c r="D21" s="59">
        <f t="shared" ref="D21:D26" si="2">B21-C21</f>
        <v>1.2999999999999972</v>
      </c>
    </row>
    <row r="22" spans="1:4" s="14" customFormat="1" ht="12.75">
      <c r="A22" s="106" t="s">
        <v>51</v>
      </c>
      <c r="B22" s="59">
        <v>60.5</v>
      </c>
      <c r="C22" s="60">
        <v>53.3</v>
      </c>
      <c r="D22" s="59">
        <f t="shared" si="2"/>
        <v>7.2000000000000028</v>
      </c>
    </row>
    <row r="23" spans="1:4" s="14" customFormat="1" ht="12.75">
      <c r="A23" s="67" t="s">
        <v>52</v>
      </c>
      <c r="B23" s="59">
        <v>65.400000000000006</v>
      </c>
      <c r="C23" s="59">
        <v>57.2</v>
      </c>
      <c r="D23" s="59">
        <f t="shared" si="2"/>
        <v>8.2000000000000028</v>
      </c>
    </row>
    <row r="24" spans="1:4" s="14" customFormat="1" ht="12.75">
      <c r="A24" s="67" t="s">
        <v>53</v>
      </c>
      <c r="B24" s="59">
        <v>60.7</v>
      </c>
      <c r="C24" s="59">
        <v>58.2</v>
      </c>
      <c r="D24" s="59">
        <f t="shared" si="2"/>
        <v>2.5</v>
      </c>
    </row>
    <row r="25" spans="1:4" s="14" customFormat="1" ht="12.75">
      <c r="A25" s="67" t="s">
        <v>54</v>
      </c>
      <c r="B25" s="60">
        <v>65.3</v>
      </c>
      <c r="C25" s="60">
        <v>62</v>
      </c>
      <c r="D25" s="60">
        <f t="shared" si="2"/>
        <v>3.2999999999999972</v>
      </c>
    </row>
    <row r="26" spans="1:4" s="14" customFormat="1" ht="12.75">
      <c r="A26" s="106" t="s">
        <v>55</v>
      </c>
      <c r="B26" s="59">
        <v>63.9</v>
      </c>
      <c r="C26" s="59">
        <v>59.8</v>
      </c>
      <c r="D26" s="59">
        <f t="shared" si="2"/>
        <v>4.1000000000000014</v>
      </c>
    </row>
    <row r="27" spans="1:4" s="14" customFormat="1" ht="12.75"/>
    <row r="28" spans="1:4" s="14" customFormat="1" ht="12.75"/>
    <row r="29" spans="1:4" s="14" customFormat="1" ht="12.75">
      <c r="A29" s="23" t="s">
        <v>166</v>
      </c>
    </row>
  </sheetData>
  <pageMargins left="0.7" right="0.7" top="0.75" bottom="0.75" header="0.3" footer="0.3"/>
  <pageSetup paperSize="9" orientation="portrait" r:id="rId1"/>
  <ignoredErrors>
    <ignoredError sqref="H1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A17" sqref="A17"/>
    </sheetView>
  </sheetViews>
  <sheetFormatPr baseColWidth="10" defaultRowHeight="15"/>
  <cols>
    <col min="1" max="8" width="18.42578125" customWidth="1"/>
  </cols>
  <sheetData>
    <row r="1" spans="1:8">
      <c r="A1" s="30" t="s">
        <v>133</v>
      </c>
    </row>
    <row r="3" spans="1:8">
      <c r="A3" s="4"/>
    </row>
    <row r="4" spans="1:8" s="111" customFormat="1" ht="25.5">
      <c r="A4" s="109"/>
      <c r="B4" s="84" t="s">
        <v>24</v>
      </c>
      <c r="C4" s="84" t="s">
        <v>26</v>
      </c>
      <c r="D4" s="84" t="s">
        <v>25</v>
      </c>
      <c r="E4" s="85" t="s">
        <v>142</v>
      </c>
      <c r="F4" s="84" t="s">
        <v>58</v>
      </c>
      <c r="G4" s="110"/>
      <c r="H4" s="84" t="s">
        <v>59</v>
      </c>
    </row>
    <row r="5" spans="1:8">
      <c r="A5" s="67" t="s">
        <v>49</v>
      </c>
      <c r="B5" s="68">
        <v>63.1</v>
      </c>
      <c r="C5" s="68">
        <v>6.6</v>
      </c>
      <c r="D5" s="68">
        <v>25.6</v>
      </c>
      <c r="E5" s="68">
        <v>4.4000000000000004</v>
      </c>
      <c r="F5" s="68">
        <v>0.3</v>
      </c>
      <c r="G5" s="41"/>
      <c r="H5" s="68">
        <f t="shared" ref="H5:H10" si="0">C5+D5</f>
        <v>32.200000000000003</v>
      </c>
    </row>
    <row r="6" spans="1:8">
      <c r="A6" s="67" t="s">
        <v>50</v>
      </c>
      <c r="B6" s="68">
        <v>68.099999999999994</v>
      </c>
      <c r="C6" s="68">
        <v>7.6</v>
      </c>
      <c r="D6" s="68">
        <v>21.4</v>
      </c>
      <c r="E6" s="68">
        <v>2.2000000000000002</v>
      </c>
      <c r="F6" s="68">
        <v>0.7</v>
      </c>
      <c r="G6" s="41"/>
      <c r="H6" s="68">
        <f t="shared" si="0"/>
        <v>29</v>
      </c>
    </row>
    <row r="7" spans="1:8">
      <c r="A7" s="67" t="s">
        <v>51</v>
      </c>
      <c r="B7" s="68">
        <v>62.5</v>
      </c>
      <c r="C7" s="68">
        <v>6.2</v>
      </c>
      <c r="D7" s="68">
        <v>24.1</v>
      </c>
      <c r="E7" s="68">
        <v>6.2</v>
      </c>
      <c r="F7" s="68">
        <v>1</v>
      </c>
      <c r="G7" s="41"/>
      <c r="H7" s="68">
        <f t="shared" si="0"/>
        <v>30.3</v>
      </c>
    </row>
    <row r="8" spans="1:8">
      <c r="A8" s="67" t="s">
        <v>52</v>
      </c>
      <c r="B8" s="68">
        <v>57.6</v>
      </c>
      <c r="C8" s="68">
        <v>8.1999999999999993</v>
      </c>
      <c r="D8" s="68">
        <v>25</v>
      </c>
      <c r="E8" s="68">
        <v>8.6999999999999993</v>
      </c>
      <c r="F8" s="68">
        <v>0.5</v>
      </c>
      <c r="G8" s="41"/>
      <c r="H8" s="68">
        <f t="shared" si="0"/>
        <v>33.200000000000003</v>
      </c>
    </row>
    <row r="9" spans="1:8">
      <c r="A9" s="67" t="s">
        <v>53</v>
      </c>
      <c r="B9" s="68">
        <v>53.7</v>
      </c>
      <c r="C9" s="68">
        <v>12.8</v>
      </c>
      <c r="D9" s="68">
        <v>29.1</v>
      </c>
      <c r="E9" s="68">
        <v>2.9</v>
      </c>
      <c r="F9" s="68">
        <v>1.5</v>
      </c>
      <c r="G9" s="41"/>
      <c r="H9" s="68">
        <f t="shared" si="0"/>
        <v>41.900000000000006</v>
      </c>
    </row>
    <row r="10" spans="1:8">
      <c r="A10" s="67" t="s">
        <v>54</v>
      </c>
      <c r="B10" s="68">
        <v>55.2</v>
      </c>
      <c r="C10" s="68">
        <v>13</v>
      </c>
      <c r="D10" s="68">
        <v>25.4</v>
      </c>
      <c r="E10" s="68">
        <v>5.6</v>
      </c>
      <c r="F10" s="68">
        <v>0.8</v>
      </c>
      <c r="G10" s="41"/>
      <c r="H10" s="68">
        <f t="shared" si="0"/>
        <v>38.4</v>
      </c>
    </row>
    <row r="11" spans="1:8">
      <c r="A11" s="67" t="s">
        <v>55</v>
      </c>
      <c r="B11" s="68">
        <v>57.2</v>
      </c>
      <c r="C11" s="68">
        <v>10.9</v>
      </c>
      <c r="D11" s="68">
        <v>25.3</v>
      </c>
      <c r="E11" s="68">
        <v>5.8</v>
      </c>
      <c r="F11" s="68">
        <v>0.8</v>
      </c>
      <c r="G11" s="41"/>
      <c r="H11" s="68">
        <f>C11+D11</f>
        <v>36.200000000000003</v>
      </c>
    </row>
    <row r="12" spans="1:8">
      <c r="A12" s="14" t="s">
        <v>165</v>
      </c>
    </row>
    <row r="13" spans="1:8">
      <c r="A13" s="14" t="s">
        <v>112</v>
      </c>
    </row>
    <row r="14" spans="1:8">
      <c r="A14" s="14" t="s">
        <v>98</v>
      </c>
    </row>
    <row r="15" spans="1:8">
      <c r="A15" s="4"/>
      <c r="B15" s="65"/>
      <c r="C15" s="65"/>
      <c r="D15" s="4"/>
    </row>
    <row r="16" spans="1:8">
      <c r="A16" s="4"/>
      <c r="B16" s="65"/>
      <c r="C16" s="65"/>
      <c r="D16" s="4"/>
    </row>
    <row r="17" spans="1:4">
      <c r="A17" s="23" t="s">
        <v>166</v>
      </c>
      <c r="B17" s="65"/>
      <c r="C17" s="65"/>
      <c r="D17" s="4"/>
    </row>
    <row r="18" spans="1:4">
      <c r="A18" s="4"/>
      <c r="B18" s="65"/>
      <c r="C18" s="66"/>
      <c r="D18" s="4"/>
    </row>
    <row r="19" spans="1:4">
      <c r="A19" s="4"/>
      <c r="B19" s="65"/>
      <c r="C19" s="65"/>
      <c r="D19" s="4"/>
    </row>
    <row r="20" spans="1:4">
      <c r="A20" s="4"/>
      <c r="B20" s="65"/>
      <c r="C20" s="65"/>
      <c r="D20" s="4"/>
    </row>
    <row r="21" spans="1:4">
      <c r="A21" s="4"/>
      <c r="B21" s="65"/>
      <c r="C21" s="65"/>
      <c r="D21" s="4"/>
    </row>
    <row r="22" spans="1:4">
      <c r="A22" s="4"/>
      <c r="B22" s="65"/>
      <c r="C22" s="65"/>
      <c r="D22"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 et champ</vt:lpstr>
      <vt:lpstr>méthodologie</vt:lpstr>
      <vt:lpstr>Graphique 1</vt:lpstr>
      <vt:lpstr>Graphique 2</vt:lpstr>
      <vt:lpstr>Graphique 3</vt:lpstr>
      <vt:lpstr>Tableau 1</vt:lpstr>
      <vt:lpstr>Graphique 4</vt:lpstr>
      <vt:lpstr>Tableau 2</vt:lpstr>
      <vt:lpstr>Graphique 5</vt:lpstr>
      <vt:lpstr>Graphique 6</vt:lpstr>
      <vt:lpstr>Graphique 7 </vt:lpstr>
      <vt:lpstr>Graphique 8</vt:lpstr>
      <vt:lpstr>Tableau 3</vt:lpstr>
      <vt:lpstr>Tableau 4</vt:lpstr>
      <vt:lpstr>Tableau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Céline LEDUC</dc:creator>
  <cp:lastModifiedBy>Olivier GOUFFAULT</cp:lastModifiedBy>
  <dcterms:created xsi:type="dcterms:W3CDTF">2020-11-27T12:55:28Z</dcterms:created>
  <dcterms:modified xsi:type="dcterms:W3CDTF">2022-02-24T13:27:27Z</dcterms:modified>
</cp:coreProperties>
</file>