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EP\DEP\PUBLICATIONS\STATS_INFOS\en_cours_de_redaction\Inser_jeunes\Apprentis\"/>
    </mc:Choice>
  </mc:AlternateContent>
  <bookViews>
    <workbookView xWindow="0" yWindow="0" windowWidth="28800" windowHeight="12300"/>
  </bookViews>
  <sheets>
    <sheet name="Source et champ" sheetId="24" r:id="rId1"/>
    <sheet name="méthodologie" sheetId="25" r:id="rId2"/>
    <sheet name="Graphique 1" sheetId="1" r:id="rId3"/>
    <sheet name="Graphique 2" sheetId="14" r:id="rId4"/>
    <sheet name="Graphique 3" sheetId="15" r:id="rId5"/>
    <sheet name="Tableau 1" sheetId="26" r:id="rId6"/>
    <sheet name="Graphique 4" sheetId="16" r:id="rId7"/>
    <sheet name="Tableau 2" sheetId="17" r:id="rId8"/>
    <sheet name="Graphique 5" sheetId="18" r:id="rId9"/>
    <sheet name="Graphique 6" sheetId="19" r:id="rId10"/>
    <sheet name="Graphique 7 " sheetId="20" r:id="rId11"/>
    <sheet name="Graphique 8" sheetId="21" r:id="rId12"/>
    <sheet name="Tableau 3" sheetId="22" r:id="rId13"/>
    <sheet name="Tableau 4" sheetId="23" r:id="rId14"/>
    <sheet name="Tableau 5" sheetId="27"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5" l="1"/>
  <c r="D30" i="15"/>
  <c r="D31" i="15"/>
  <c r="D28" i="15"/>
  <c r="H5" i="23"/>
  <c r="H6" i="23"/>
  <c r="H7" i="23"/>
  <c r="H8" i="23"/>
  <c r="H9" i="23"/>
  <c r="H10" i="23"/>
  <c r="H4" i="23"/>
  <c r="G10" i="23"/>
  <c r="F6" i="22" l="1"/>
  <c r="G23" i="22"/>
  <c r="F11" i="22" s="1"/>
  <c r="F23" i="22"/>
  <c r="F8" i="22"/>
  <c r="F9" i="22"/>
  <c r="F10" i="22"/>
  <c r="F14" i="22"/>
  <c r="F15" i="22"/>
  <c r="F16" i="22"/>
  <c r="F17" i="22"/>
  <c r="F18" i="22"/>
  <c r="F22" i="22"/>
  <c r="F7" i="22"/>
  <c r="F21" i="22" l="1"/>
  <c r="F13" i="22"/>
  <c r="F20" i="22"/>
  <c r="F12" i="22"/>
  <c r="F19" i="22"/>
  <c r="D20" i="23"/>
  <c r="H11" i="27"/>
  <c r="H10" i="27"/>
  <c r="H9" i="27"/>
  <c r="H8" i="27"/>
  <c r="H7" i="27"/>
  <c r="H6" i="27"/>
  <c r="H5" i="27"/>
  <c r="D14" i="17"/>
  <c r="D21" i="23" l="1"/>
  <c r="D22" i="23"/>
  <c r="D23" i="23"/>
  <c r="D24" i="23"/>
  <c r="D25" i="23"/>
  <c r="D26" i="23"/>
  <c r="I10" i="23"/>
  <c r="J4" i="23" s="1"/>
  <c r="J8" i="23" l="1"/>
  <c r="J10" i="23"/>
  <c r="J9" i="23"/>
  <c r="J6" i="23"/>
  <c r="J5" i="23"/>
  <c r="J7" i="23"/>
  <c r="C13" i="17"/>
  <c r="C8" i="17" l="1"/>
  <c r="C11" i="17"/>
  <c r="C7" i="17"/>
  <c r="C5" i="17"/>
  <c r="C9" i="17"/>
  <c r="C10" i="17"/>
  <c r="C12" i="17"/>
  <c r="C6" i="17"/>
</calcChain>
</file>

<file path=xl/sharedStrings.xml><?xml version="1.0" encoding="utf-8"?>
<sst xmlns="http://schemas.openxmlformats.org/spreadsheetml/2006/main" count="337" uniqueCount="169">
  <si>
    <t/>
  </si>
  <si>
    <t>Ensemble</t>
  </si>
  <si>
    <t>Femmes</t>
  </si>
  <si>
    <t>Hommes</t>
  </si>
  <si>
    <t>CAP</t>
  </si>
  <si>
    <t>Bac pro</t>
  </si>
  <si>
    <t>BTS</t>
  </si>
  <si>
    <t>BAC PRO</t>
  </si>
  <si>
    <t>Réf nationale total inscrits</t>
  </si>
  <si>
    <t>Orléans-Tours</t>
  </si>
  <si>
    <t>National</t>
  </si>
  <si>
    <t>Orléans-tours</t>
  </si>
  <si>
    <t>% en emploi</t>
  </si>
  <si>
    <t>Diplômé</t>
  </si>
  <si>
    <t>Non diplômé</t>
  </si>
  <si>
    <t>Agriculteurs exploitants</t>
  </si>
  <si>
    <t>Artisans, commerçants et chefs d'entreprise</t>
  </si>
  <si>
    <t>Cadres et professions intellectuelles supérieures</t>
  </si>
  <si>
    <t>Professions Intermédiaires</t>
  </si>
  <si>
    <t>Employés</t>
  </si>
  <si>
    <t>Ouvriers</t>
  </si>
  <si>
    <t>Retraités</t>
  </si>
  <si>
    <t>Autres personnes sans activité professionnelle</t>
  </si>
  <si>
    <t>Non renseigné</t>
  </si>
  <si>
    <t>CDI</t>
  </si>
  <si>
    <t>CDD</t>
  </si>
  <si>
    <t>Intérim</t>
  </si>
  <si>
    <t>Autres</t>
  </si>
  <si>
    <t>STS</t>
  </si>
  <si>
    <t>Production</t>
  </si>
  <si>
    <t>Services</t>
  </si>
  <si>
    <t>Nb cumulé de sortants</t>
  </si>
  <si>
    <t xml:space="preserve">Poids </t>
  </si>
  <si>
    <t>15 Hôtellerie, restauration, tourisme</t>
  </si>
  <si>
    <t>14 Coiffure esthétique</t>
  </si>
  <si>
    <t>.</t>
  </si>
  <si>
    <t>13 Services aux personnes (santé, social)</t>
  </si>
  <si>
    <t>12 Secrétariat, communication et information</t>
  </si>
  <si>
    <t>11 Finances, comptabilité</t>
  </si>
  <si>
    <t>10 Commerce, Vente</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</si>
  <si>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</si>
  <si>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</si>
  <si>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</si>
  <si>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</si>
  <si>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</si>
  <si>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</si>
  <si>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</si>
  <si>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</si>
  <si>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Bac Pro</t>
  </si>
  <si>
    <t>Cher</t>
  </si>
  <si>
    <t>Eure-et-Loir</t>
  </si>
  <si>
    <t>Indre</t>
  </si>
  <si>
    <t>Indre-et-Loire</t>
  </si>
  <si>
    <t>Loir-et-Cher</t>
  </si>
  <si>
    <t>Loiret</t>
  </si>
  <si>
    <t>Académie</t>
  </si>
  <si>
    <t>sortants</t>
  </si>
  <si>
    <t>sortants en emploi</t>
  </si>
  <si>
    <t>autres</t>
  </si>
  <si>
    <t>CDD+Intérim</t>
  </si>
  <si>
    <t>Source et champ</t>
  </si>
  <si>
    <t>Le champ des formations prises en compte dans le dispositif Inserjeunes couvre :
-pour les lycéens : les CAP, baccalauréats professionnels, BTS, Mentions complémentaires de niveau IV et V dispensés dans les EPLE publics et privés sous contrat sous tutelle du ministère de l'éducation nationale
-pour les apprentis : les formations de niveau V à III, y compris agricoles, dispensées dans les Centres de formation d'apprentis.</t>
  </si>
  <si>
    <r>
      <t>L'emploi des sortants de formation est mesuré à partir des Déclarations Sociales Nominatives. Il couvre l'ensemble du champ salarié privé, hors particuliers employeurs, ainsi qu'une partie des salariés du secteur agricol</t>
    </r>
    <r>
      <rPr>
        <sz val="10"/>
        <rFont val="Arial"/>
        <family val="2"/>
      </rPr>
      <t>e, en France</t>
    </r>
    <r>
      <rPr>
        <sz val="10"/>
        <color theme="1"/>
        <rFont val="Arial"/>
        <family val="2"/>
      </rPr>
      <t>.</t>
    </r>
  </si>
  <si>
    <t xml:space="preserve">Les indicateurs sont calculés sur 2 années cumulées. Ils ne sont pas affichés quand le dénominateur est inférieur à 20 pour des raisons de robustesse statistique. </t>
  </si>
  <si>
    <r>
      <t>Définitions</t>
    </r>
    <r>
      <rPr>
        <b/>
        <sz val="10"/>
        <color indexed="48"/>
        <rFont val="Arial"/>
        <family val="2"/>
      </rPr>
      <t xml:space="preserve"> </t>
    </r>
  </si>
  <si>
    <t>Ce taux est le ratio entre l'effectif de sortants en emploi à 6 mois et l'effectif de sortants, cumulés en 2018 et 2019</t>
  </si>
  <si>
    <t>L'obtention du diplôme porte sur un champ légèrement restreint, pour lequel les appariements avec les fichiers "Diplômes" ont abouti.</t>
  </si>
  <si>
    <t xml:space="preserve">Il peut y avoir plusieurs contrats pour un jeune dans la semaine de référence (emplois simultanés, ou très courtes missions d'intérim successives). </t>
  </si>
  <si>
    <t>Nous avons retenu 1 seul contrat principal par jeunes, en priorité le CDI puis le contrat le plus long, et opérés les regroupements suivants :</t>
  </si>
  <si>
    <t>Variable Sismmo</t>
  </si>
  <si>
    <t>Modalité</t>
  </si>
  <si>
    <t>CDI :</t>
  </si>
  <si>
    <t>id_nature_contrat</t>
  </si>
  <si>
    <t>1-Contrat de travail à durée indéterminée de droit privé</t>
  </si>
  <si>
    <t>9-Contrat de travail à durée indéterminée de droit public</t>
  </si>
  <si>
    <t>50-Nomination dans la fonction publique (par arrêté, par décision,…)</t>
  </si>
  <si>
    <t>82-Contrat de travail à durée indéterminée de Chantier ou d'opération</t>
  </si>
  <si>
    <t>CDD :</t>
  </si>
  <si>
    <t>2-Contrat de travail à durée déterminée de droit privé</t>
  </si>
  <si>
    <t>10-Contrat de travail à durée déterminée de droit public</t>
  </si>
  <si>
    <t>Intérim :</t>
  </si>
  <si>
    <t>3-Contrat de mission (contrat de travail temporaire)</t>
  </si>
  <si>
    <t>Autres :</t>
  </si>
  <si>
    <t>7-Contrat à durée indéterminée intermittent</t>
  </si>
  <si>
    <t>8-Contrat à durée indéterminée intérimaire</t>
  </si>
  <si>
    <t>29-Convention de stage (hors formation professionnelle)</t>
  </si>
  <si>
    <t>32-Contrat d’appui au projet d’entreprise</t>
  </si>
  <si>
    <t>60-Contrat d'engagement éducatif</t>
  </si>
  <si>
    <t>70-Contrat de soutien et d'aide par le travail</t>
  </si>
  <si>
    <t>80-Mandat social</t>
  </si>
  <si>
    <t>89-Volontariat de service civique</t>
  </si>
  <si>
    <t>90-Autre nature de contrat, convention, mandat</t>
  </si>
  <si>
    <t>Contrat pro :</t>
  </si>
  <si>
    <t>id_dispositif_public</t>
  </si>
  <si>
    <t>61-Contrat de Professionnalisation</t>
  </si>
  <si>
    <t>Il peut y avoir des non-réponses sur le type de contrats, ce qui explique un  "Nb de sortants en emploi" légèrement inférieur à celui du tableau 2.</t>
  </si>
  <si>
    <t>Le taux de temps partiel regroupe les modalités 20-temps partiel et 30-Temps alterné - personnel navigant de l'aéronautique civile.</t>
  </si>
  <si>
    <t>Il est calculé hors salariés non concernés (modalité 99), ce qui explique un  "Nb de sortants en emploi" inférieur à celui du tableau 2.</t>
  </si>
  <si>
    <t>Sources : Dares-DEPP-InserJeunes</t>
  </si>
  <si>
    <t>Source : Dares-DEPP-InserJeunes</t>
  </si>
  <si>
    <r>
      <t xml:space="preserve">% tjr en formation </t>
    </r>
    <r>
      <rPr>
        <sz val="10"/>
        <color theme="1"/>
        <rFont val="Arial"/>
        <family val="2"/>
      </rPr>
      <t>(Graphique 1)</t>
    </r>
  </si>
  <si>
    <t>Taux d’élèves en formation dans l'académie et en France l’année suivante</t>
  </si>
  <si>
    <t>Ce taux est le ratio de l’effectif d’élèves toujours en formation dans l'académie et en France en 2019-2020 cumulé avec 2020-2021 divisé par l’effectif d’élèves en année terminale en 2018-2019 cumulé avec 2019-2020</t>
  </si>
  <si>
    <t>Note de lecture : 6 mois après la sortie de formation, l’écart entre le taux d’emploi des femmes et des</t>
  </si>
  <si>
    <t>d’entreprise, sont en emploi dans l’académie d’Orléans-Tours.</t>
  </si>
  <si>
    <t>CDI dans l’académie d’Orléans-Tours.</t>
  </si>
  <si>
    <r>
      <t>Obtention du diplôme</t>
    </r>
    <r>
      <rPr>
        <sz val="10"/>
        <color theme="1"/>
        <rFont val="Arial"/>
        <family val="2"/>
      </rPr>
      <t xml:space="preserve"> (graphique 4) :</t>
    </r>
    <r>
      <rPr>
        <b/>
        <sz val="10"/>
        <color theme="1"/>
        <rFont val="Arial"/>
        <family val="2"/>
      </rPr>
      <t xml:space="preserve"> </t>
    </r>
  </si>
  <si>
    <t>l’académie d’Orléans-Tours.</t>
  </si>
  <si>
    <r>
      <t xml:space="preserve">Temps partiel </t>
    </r>
    <r>
      <rPr>
        <sz val="10"/>
        <color theme="1"/>
        <rFont val="Arial"/>
        <family val="2"/>
      </rPr>
      <t>(Graphique 6) :</t>
    </r>
  </si>
  <si>
    <t>l’académie d’Orléans-Tours sont en emploi, 6 mois après la fin de leurs études.</t>
  </si>
  <si>
    <t>Poids</t>
  </si>
  <si>
    <t>différence</t>
  </si>
  <si>
    <t>Taux d'emploi selon le secteur</t>
  </si>
  <si>
    <t>l’ensemble des sortants de l’académie en emploi.</t>
  </si>
  <si>
    <t>CDI, 6 mois après leurs études.</t>
  </si>
  <si>
    <r>
      <t>Types de contrats</t>
    </r>
    <r>
      <rPr>
        <sz val="10"/>
        <color theme="1"/>
        <rFont val="Arial"/>
        <family val="2"/>
      </rPr>
      <t xml:space="preserve"> (graphique 5, tableau 5) : </t>
    </r>
  </si>
  <si>
    <t>Taux d’emploi salarié dans l'académie et en France à 6 mois, en janvier 2019 et 2020</t>
  </si>
  <si>
    <r>
      <t xml:space="preserve">% en emploi </t>
    </r>
    <r>
      <rPr>
        <sz val="10"/>
        <color theme="1"/>
        <rFont val="Arial"/>
        <family val="2"/>
      </rPr>
      <t>(graphiques 2,3,4,7,8 tableaux 1,2,3,4,5)</t>
    </r>
  </si>
  <si>
    <t>Note de lecture : 6 mois après la sortie de formation, 68 % des apprentis</t>
  </si>
  <si>
    <t>de 2018-2019, dont les représentants légaux sont artisans, commerçants, ou chefs</t>
  </si>
  <si>
    <t>Ces apprentis représentent 8,7 % des sortants.</t>
  </si>
  <si>
    <t>BP</t>
  </si>
  <si>
    <t>Lecture : Parmi l’ensemble des inscrits en dernière année d’un cycle professionnel à la rentrée 2017 ou 2018, 35,6 % d’entre eux sont toujours en formation l’année scolaire suivante.</t>
  </si>
  <si>
    <t xml:space="preserve">Lecture : 6 mois après leur sortie de formation, 71,1 % des apprentis de 2ème année de STS en 2018-2019, sont en emploi dans l’académie d’Orléans-Tours. </t>
  </si>
  <si>
    <r>
      <rPr>
        <b/>
        <sz val="10"/>
        <color rgb="FF37A8DB"/>
        <rFont val="Arial"/>
        <family val="2"/>
      </rPr>
      <t>Graphique 3 :</t>
    </r>
    <r>
      <rPr>
        <b/>
        <sz val="10"/>
        <color theme="1"/>
        <rFont val="Arial"/>
        <family val="2"/>
      </rPr>
      <t xml:space="preserve"> Taux d’emploi selon le genre et la classe de sortie, dans l’académie d’Orléans-Tours, 6 mois après la sortie de formation (%)</t>
    </r>
  </si>
  <si>
    <r>
      <rPr>
        <b/>
        <sz val="10"/>
        <color rgb="FF37A8DB"/>
        <rFont val="Arial"/>
        <family val="2"/>
      </rPr>
      <t>Graphique 2 :</t>
    </r>
    <r>
      <rPr>
        <b/>
        <sz val="10"/>
        <rFont val="Arial"/>
        <family val="2"/>
      </rPr>
      <t xml:space="preserve"> Taux d’emploi selon la classe dans l’académie d’Orléans-Tours, 6 mois après la sortie de formation (%)</t>
    </r>
  </si>
  <si>
    <t>Lecture : 6 mois après leur sortie de formation, dans l’académie d’Orléans-Tours, 69,1 % des apprenties de 2ème année de STS en 2018-2019, sont en emploi contre 72,5 % des hommes.</t>
  </si>
  <si>
    <r>
      <rPr>
        <b/>
        <sz val="10"/>
        <color rgb="FF37A8DB"/>
        <rFont val="ArialNarrow-Bold"/>
      </rPr>
      <t>Tableau 1 :</t>
    </r>
    <r>
      <rPr>
        <b/>
        <sz val="10"/>
        <color rgb="FF59595B"/>
        <rFont val="ArialNarrow-Bold"/>
      </rPr>
      <t xml:space="preserve"> </t>
    </r>
    <r>
      <rPr>
        <b/>
        <sz val="10"/>
        <color theme="1"/>
        <rFont val="ArialNarrow-Bold"/>
      </rPr>
      <t>Ecart du taux d’emploi des femmes et des hommes selon la classe, dans l’académie d’Orléans-Tours, 6 mois après la sortie de formation (points)</t>
    </r>
  </si>
  <si>
    <t>hommes, sortants en 2018-2019, est de -4,1 points dans l’académie d’Orléans-tours</t>
  </si>
  <si>
    <r>
      <rPr>
        <b/>
        <sz val="10"/>
        <color rgb="FF37A8DB"/>
        <rFont val="ArialNarrow-Bold"/>
      </rPr>
      <t>Graphique 4 :</t>
    </r>
    <r>
      <rPr>
        <b/>
        <sz val="10"/>
        <color rgb="FF59595B"/>
        <rFont val="ArialNarrow-Bold"/>
      </rPr>
      <t xml:space="preserve"> </t>
    </r>
    <r>
      <rPr>
        <b/>
        <sz val="10"/>
        <color theme="1"/>
        <rFont val="ArialNarrow-Bold"/>
      </rPr>
      <t>Taux d’emploi selon l’obtention du diplôme, 6 mois après la sortie de formation (%)</t>
    </r>
  </si>
  <si>
    <t>Note de lecture : 6 mois après leur sortie de formation, 73 % des apprentis de 2ème année de STS</t>
  </si>
  <si>
    <t>diplômés en 2018-2019 sont en emploi dans l’académie d’Orléans-Tours, contre 66,7 % des non diplômés.</t>
  </si>
  <si>
    <r>
      <rPr>
        <b/>
        <sz val="10"/>
        <color rgb="FF37A8DB"/>
        <rFont val="ArialNarrow-Bold"/>
      </rPr>
      <t>Graphique 5 :</t>
    </r>
    <r>
      <rPr>
        <b/>
        <sz val="10"/>
        <color rgb="FF59595B"/>
        <rFont val="ArialNarrow-Bold"/>
      </rPr>
      <t xml:space="preserve"> </t>
    </r>
    <r>
      <rPr>
        <b/>
        <sz val="10"/>
        <color theme="1"/>
        <rFont val="ArialNarrow-Bold"/>
      </rPr>
      <t>Répartition des types de contrat pour les jeunes en emploi 6 mois après leur sortie de formation (%)</t>
    </r>
  </si>
  <si>
    <t>Note de lecture : 6 mois après la sortie de formation, 51,9 % des jeunes femmes en emploi ont signé un</t>
  </si>
  <si>
    <r>
      <rPr>
        <b/>
        <sz val="10"/>
        <color rgb="FF37A8DB"/>
        <rFont val="ArialNarrow-Bold"/>
      </rPr>
      <t>Graphique 6 :</t>
    </r>
    <r>
      <rPr>
        <b/>
        <sz val="10"/>
        <color rgb="FF59595B"/>
        <rFont val="ArialNarrow-Bold"/>
      </rPr>
      <t xml:space="preserve"> </t>
    </r>
    <r>
      <rPr>
        <b/>
        <sz val="10"/>
        <color theme="1"/>
        <rFont val="ArialNarrow-Bold"/>
      </rPr>
      <t>Proportion des sortants en emploi travaillant à temps partiel dans l’académie d’Orléans-Tours (%)</t>
    </r>
  </si>
  <si>
    <t>Note de lecture : 30 % des sortantes de 2ème année de CAP travaillent à temps partiel dans</t>
  </si>
  <si>
    <r>
      <rPr>
        <b/>
        <sz val="10"/>
        <color rgb="FF37A8DB"/>
        <rFont val="ArialNarrow-Bold"/>
      </rPr>
      <t xml:space="preserve">Graphique 7 : </t>
    </r>
    <r>
      <rPr>
        <b/>
        <sz val="10"/>
        <color theme="1"/>
        <rFont val="ArialNarrow-Bold"/>
      </rPr>
      <t>Taux d’emploi des sortants du secteur de la production de l’académie d’Orléans-Tours selon la classe de sortie et le genre (%)</t>
    </r>
  </si>
  <si>
    <t>Note de lecture : 48,5 % des sortantes de 2ème année de CAP du secteur de la production de</t>
  </si>
  <si>
    <r>
      <rPr>
        <b/>
        <sz val="10"/>
        <color rgb="FF37A8DB"/>
        <rFont val="ArialNarrow-Bold"/>
      </rPr>
      <t>Graphique 8 :</t>
    </r>
    <r>
      <rPr>
        <b/>
        <sz val="10"/>
        <color rgb="FF59595B"/>
        <rFont val="ArialNarrow-Bold"/>
      </rPr>
      <t xml:space="preserve"> </t>
    </r>
    <r>
      <rPr>
        <b/>
        <sz val="10"/>
        <color theme="1"/>
        <rFont val="ArialNarrow-Bold"/>
      </rPr>
      <t>Taux d’emploi des sortants du secteur des services de l’académie d’Orléans-Tours selon la classe de sortie et le genre (%)</t>
    </r>
  </si>
  <si>
    <t>Note de lecture : 43,7 % des sortantes de 2ème année de CAP du secteur des services de</t>
  </si>
  <si>
    <r>
      <rPr>
        <b/>
        <sz val="10"/>
        <color rgb="FF37A8DB"/>
        <rFont val="ArialNarrow-Bold"/>
      </rPr>
      <t>Tableau 3 :</t>
    </r>
    <r>
      <rPr>
        <b/>
        <sz val="10"/>
        <color rgb="FF59595B"/>
        <rFont val="ArialNarrow-Bold"/>
      </rPr>
      <t xml:space="preserve"> </t>
    </r>
    <r>
      <rPr>
        <b/>
        <sz val="10"/>
        <color theme="1"/>
        <rFont val="ArialNarrow-Bold"/>
      </rPr>
      <t>Taux d’emploi à 6 mois selon le domaine de spécialité et la classe de sortie et poids des spécialités parmi les sortants (%)</t>
    </r>
  </si>
  <si>
    <t>Total</t>
  </si>
  <si>
    <t>01 Agriculture</t>
  </si>
  <si>
    <t>16 Services à la collectivité (sécurité, nettoyage)</t>
  </si>
  <si>
    <t>Note de lecture : 38,3 % des sortants de 2ème année de CAP du domaine des services à la</t>
  </si>
  <si>
    <t>collectivité en 2018-2019 de l’académie d’Orléans-Tours sont en emploi 6 mois après leurs études.</t>
  </si>
  <si>
    <t>Le domaine des services à la collectivité représente 1,1% de l’ensemble des sortants.</t>
  </si>
  <si>
    <t>Ensemble*</t>
  </si>
  <si>
    <t>Total inscrits en dernière année*</t>
  </si>
  <si>
    <t>* y compris MC5, MC4, autres niveaux 5, 4 et 3</t>
  </si>
  <si>
    <t>Nb cumulé de sortants*</t>
  </si>
  <si>
    <r>
      <rPr>
        <b/>
        <sz val="10"/>
        <color rgb="FF37A8DB"/>
        <rFont val="ArialNarrow-Bold"/>
      </rPr>
      <t>Tableau 2 :</t>
    </r>
    <r>
      <rPr>
        <b/>
        <sz val="10"/>
        <color rgb="FF59595B"/>
        <rFont val="ArialNarrow-Bold"/>
      </rPr>
      <t xml:space="preserve"> </t>
    </r>
    <r>
      <rPr>
        <b/>
        <sz val="10"/>
        <color theme="1"/>
        <rFont val="ArialNarrow-Bold"/>
      </rPr>
      <t>Taux d’emploi selon l’origine sociale, 6 mois après la sortie de formation et poids catégories sociales parmi les sortants (%)</t>
    </r>
  </si>
  <si>
    <t>17 Formations générales</t>
  </si>
  <si>
    <r>
      <rPr>
        <b/>
        <sz val="10"/>
        <color rgb="FF37A8DB"/>
        <rFont val="ArialNarrow-Bold"/>
      </rPr>
      <t xml:space="preserve">Tableau 4 : </t>
    </r>
    <r>
      <rPr>
        <b/>
        <sz val="10"/>
        <color rgb="FF59595B"/>
        <rFont val="ArialNarrow-Bold"/>
      </rPr>
      <t>Taux d’emploi à 6 mois selon le département et la classe de sortie et poids des départements parmi les sortants (%)</t>
    </r>
  </si>
  <si>
    <t>Note de lecture : 48,4 % des sortants de 2ème année de CAP du Cher en 2018-2019 sont en</t>
  </si>
  <si>
    <t>emploi 6 mois après leurs études. Les sortants en emploi du Cher représentent 5,4 % de</t>
  </si>
  <si>
    <r>
      <rPr>
        <b/>
        <sz val="10"/>
        <color rgb="FF37A8DB"/>
        <rFont val="ArialNarrow-Bold"/>
      </rPr>
      <t>Tableau 5 :</t>
    </r>
    <r>
      <rPr>
        <b/>
        <sz val="10"/>
        <color rgb="FF59595B"/>
        <rFont val="ArialNarrow-Bold"/>
      </rPr>
      <t xml:space="preserve"> </t>
    </r>
    <r>
      <rPr>
        <b/>
        <sz val="10"/>
        <color theme="1"/>
        <rFont val="ArialNarrow-Bold"/>
      </rPr>
      <t>Type de contrat des sortants en emploi à 6 mois selon le département (%)</t>
    </r>
  </si>
  <si>
    <t>Note de lecture : 58,7 % des sortants du Cher en 2018-2019 ont signé un</t>
  </si>
  <si>
    <r>
      <t xml:space="preserve">Le dispositif InserJeunes permet de rendre compte de </t>
    </r>
    <r>
      <rPr>
        <b/>
        <sz val="10"/>
        <color rgb="FF37A8DB"/>
        <rFont val="Arial"/>
        <family val="2"/>
      </rPr>
      <t>l'insertion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scolaire ou s'ils poursuivent leurs études. Puis, pour les sortants, il permet de déterminer s'ils occupent un emploi salarié à des dates d'observation données (6 mois, 12 mois, 18 mois et 24 mois après la sortie).</t>
    </r>
  </si>
  <si>
    <r>
      <rPr>
        <b/>
        <sz val="10"/>
        <color rgb="FF37A8DB"/>
        <rFont val="Arial"/>
        <family val="2"/>
      </rPr>
      <t>Type d'emploi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</si>
  <si>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rPr>
        <b/>
        <sz val="10"/>
        <color rgb="FF37A8DB"/>
        <rFont val="Arial"/>
        <family val="2"/>
      </rPr>
      <t>Les sortants des formations professionnelles :</t>
    </r>
    <r>
      <rPr>
        <sz val="10"/>
        <color indexed="8"/>
        <rFont val="Arial"/>
        <family val="2"/>
      </rPr>
      <t xml:space="preserve"> sont considérés comme sortants les élèves qui ne sont plus inscrits en formation l’année scolaire suivante.</t>
    </r>
  </si>
  <si>
    <r>
      <rPr>
        <b/>
        <sz val="10"/>
        <color rgb="FF37A8DB"/>
        <rFont val="Arial"/>
        <family val="2"/>
      </rPr>
      <t>Taux d'emploi :</t>
    </r>
    <r>
      <rPr>
        <sz val="10"/>
        <color indexed="8"/>
        <rFont val="Arial"/>
        <family val="2"/>
      </rPr>
      <t xml:space="preserve"> ratio entre l'effectif de sortants en emploi salarié et l'effectif de sortants.</t>
    </r>
  </si>
  <si>
    <r>
      <rPr>
        <b/>
        <sz val="10"/>
        <color rgb="FF37A8DB"/>
        <rFont val="Arial"/>
        <family val="2"/>
      </rPr>
      <t xml:space="preserve">Nomenclature des spécialités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</si>
  <si>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t>Précisions :</t>
  </si>
  <si>
    <r>
      <rPr>
        <b/>
        <sz val="11"/>
        <color rgb="FF37A8DB"/>
        <rFont val="Calibri"/>
        <family val="2"/>
        <scheme val="minor"/>
      </rPr>
      <t>Graphique 1 :</t>
    </r>
    <r>
      <rPr>
        <b/>
        <sz val="11"/>
        <color theme="1"/>
        <rFont val="Calibri"/>
        <family val="2"/>
        <scheme val="minor"/>
      </rPr>
      <t xml:space="preserve"> Proportion des apprentis inscrits en dernière année d’un cycle professionnel, à la rentrée 2017 ou 2018, toujours en formation l’année scolaire suivante (%)
</t>
    </r>
  </si>
  <si>
    <t>cher</t>
  </si>
  <si>
    <t>Taux d’emploi selon l’origine sociale (% en emploi)</t>
  </si>
  <si>
    <t>Réf. : Stats infos, n° 21.06 © DEP</t>
  </si>
  <si>
    <t>Contrat de professionnalisation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</si>
</sst>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8">
    <font>
      <sz val="11"/>
      <color theme="1"/>
      <name val="Calibri"/>
      <family val="2"/>
      <scheme val="minor"/>
    </font>
    <font>
      <sz val="10"/>
      <color indexed="8"/>
      <name val="Calibri"/>
      <family val="2"/>
    </font>
    <font>
      <sz val="11"/>
      <color theme="1"/>
      <name val="Arial Narrow"/>
      <family val="2"/>
    </font>
    <font>
      <sz val="11"/>
      <color indexed="8"/>
      <name val="Arial Narrow"/>
      <family val="2"/>
    </font>
    <font>
      <sz val="10"/>
      <color indexed="23"/>
      <name val="Arial"/>
      <family val="2"/>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alibri"/>
      <family val="2"/>
      <scheme val="minor"/>
    </font>
    <font>
      <i/>
      <sz val="10"/>
      <color theme="1"/>
      <name val="Arial"/>
      <family val="2"/>
    </font>
    <font>
      <i/>
      <sz val="10"/>
      <color indexed="8"/>
      <name val="Arial"/>
      <family val="2"/>
    </font>
    <font>
      <i/>
      <sz val="10"/>
      <color rgb="FF000000"/>
      <name val="Calibri"/>
      <family val="2"/>
      <scheme val="minor"/>
    </font>
    <font>
      <sz val="10"/>
      <color rgb="FF000000"/>
      <name val="Times New Roman"/>
      <family val="1"/>
    </font>
    <font>
      <b/>
      <sz val="10"/>
      <name val="Arial"/>
      <family val="2"/>
    </font>
    <font>
      <sz val="11"/>
      <name val="Arial"/>
      <family val="2"/>
    </font>
    <font>
      <sz val="10"/>
      <color rgb="FF333333"/>
      <name val="Arial"/>
      <family val="2"/>
    </font>
    <font>
      <sz val="10"/>
      <color rgb="FF000000"/>
      <name val="Arial"/>
      <family val="2"/>
    </font>
    <font>
      <b/>
      <sz val="10"/>
      <color rgb="FFE95D0F"/>
      <name val="ArialNarrow-Bold"/>
    </font>
    <font>
      <b/>
      <sz val="10"/>
      <color rgb="FF59595B"/>
      <name val="ArialNarrow-Bold"/>
    </font>
    <font>
      <b/>
      <sz val="10"/>
      <color rgb="FFE95D0F"/>
      <name val="Arial"/>
      <family val="2"/>
    </font>
    <font>
      <b/>
      <sz val="10"/>
      <color theme="1"/>
      <name val="ArialNarrow-Bold"/>
    </font>
    <font>
      <sz val="9"/>
      <color theme="1"/>
      <name val="Arial"/>
      <family val="2"/>
    </font>
    <font>
      <sz val="10"/>
      <color theme="1"/>
      <name val="Calibri"/>
      <family val="2"/>
    </font>
    <font>
      <b/>
      <sz val="10"/>
      <color rgb="FF37A8DB"/>
      <name val="ArialNarrow-Bold"/>
    </font>
    <font>
      <b/>
      <sz val="11"/>
      <color rgb="FF37A8DB"/>
      <name val="Calibri"/>
      <family val="2"/>
      <scheme val="minor"/>
    </font>
    <font>
      <b/>
      <sz val="10"/>
      <color rgb="FF37A8DB"/>
      <name val="Arial"/>
      <family val="2"/>
    </font>
    <font>
      <sz val="10"/>
      <color theme="0"/>
      <name val="Arial"/>
      <family val="2"/>
    </font>
    <font>
      <sz val="10"/>
      <color theme="0"/>
      <name val="Arial Narrow"/>
      <family val="2"/>
    </font>
    <font>
      <b/>
      <sz val="10"/>
      <color theme="0"/>
      <name val="Arial Narrow"/>
      <family val="2"/>
    </font>
    <font>
      <sz val="10"/>
      <color indexed="8"/>
      <name val="Arial Narrow"/>
      <family val="2"/>
    </font>
    <font>
      <sz val="10"/>
      <color rgb="FF000000"/>
      <name val="Arial Narrow"/>
      <family val="2"/>
    </font>
    <font>
      <sz val="10"/>
      <color theme="1"/>
      <name val="Arial Narrow"/>
      <family val="2"/>
    </font>
  </fonts>
  <fills count="4">
    <fill>
      <patternFill patternType="none"/>
    </fill>
    <fill>
      <patternFill patternType="gray125"/>
    </fill>
    <fill>
      <patternFill patternType="solid">
        <fgColor rgb="FFFFFFFF"/>
        <bgColor indexed="64"/>
      </patternFill>
    </fill>
    <fill>
      <patternFill patternType="solid">
        <fgColor rgb="FF37A8DB"/>
        <bgColor indexed="64"/>
      </patternFill>
    </fill>
  </fills>
  <borders count="11">
    <border>
      <left/>
      <right/>
      <top/>
      <bottom/>
      <diagonal/>
    </border>
    <border>
      <left/>
      <right style="thin">
        <color rgb="FFABC7FF"/>
      </right>
      <top/>
      <bottom style="thin">
        <color rgb="FFABC7FF"/>
      </bottom>
      <diagonal/>
    </border>
    <border>
      <left/>
      <right style="thin">
        <color rgb="FFABC7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AAC1D9"/>
      </right>
      <top/>
      <bottom style="thin">
        <color rgb="FFAAC1D9"/>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121">
    <xf numFmtId="0" fontId="0" fillId="0" borderId="0" xfId="0"/>
    <xf numFmtId="0" fontId="2" fillId="0" borderId="0" xfId="0" applyFont="1"/>
    <xf numFmtId="0" fontId="2" fillId="0" borderId="0" xfId="0" applyFont="1" applyAlignment="1">
      <alignment horizontal="center"/>
    </xf>
    <xf numFmtId="0" fontId="3" fillId="2" borderId="1" xfId="0" applyNumberFormat="1" applyFont="1" applyFill="1" applyBorder="1" applyAlignment="1" applyProtection="1">
      <alignment horizontal="left" vertical="top"/>
    </xf>
    <xf numFmtId="0" fontId="0" fillId="0" borderId="0" xfId="0" applyFill="1" applyBorder="1"/>
    <xf numFmtId="165" fontId="0" fillId="0" borderId="0" xfId="1" applyNumberFormat="1" applyFont="1"/>
    <xf numFmtId="0" fontId="7"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10" fillId="0" borderId="0" xfId="0" applyFont="1" applyAlignment="1">
      <alignment horizontal="justify" vertical="center" wrapText="1"/>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xf numFmtId="0" fontId="7" fillId="0" borderId="0" xfId="0" applyFont="1"/>
    <xf numFmtId="0" fontId="8" fillId="0" borderId="0" xfId="0" applyFont="1"/>
    <xf numFmtId="0" fontId="9" fillId="0" borderId="0" xfId="0" applyFont="1" applyAlignment="1">
      <alignment vertical="center"/>
    </xf>
    <xf numFmtId="0" fontId="9" fillId="0" borderId="0" xfId="0" applyFont="1"/>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5" fillId="0" borderId="0" xfId="0" applyFont="1"/>
    <xf numFmtId="0" fontId="16" fillId="0" borderId="5" xfId="0" applyNumberFormat="1" applyFont="1" applyFill="1" applyBorder="1" applyAlignment="1" applyProtection="1">
      <alignment horizontal="left" vertical="center"/>
    </xf>
    <xf numFmtId="0" fontId="6" fillId="0" borderId="0" xfId="0" applyFont="1" applyAlignment="1">
      <alignment horizontal="left" wrapText="1"/>
    </xf>
    <xf numFmtId="0" fontId="17" fillId="0" borderId="0" xfId="0" applyFont="1"/>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xf numFmtId="0" fontId="21" fillId="0" borderId="0" xfId="0" applyFont="1" applyAlignment="1">
      <alignment horizontal="left" vertical="center"/>
    </xf>
    <xf numFmtId="0" fontId="22" fillId="0" borderId="0" xfId="0" applyFont="1" applyAlignment="1">
      <alignment horizontal="left" vertical="center"/>
    </xf>
    <xf numFmtId="0" fontId="6" fillId="0" borderId="0" xfId="0" applyFont="1" applyAlignment="1">
      <alignment horizontal="left" wrapText="1"/>
    </xf>
    <xf numFmtId="0" fontId="23" fillId="0" borderId="0" xfId="0" applyFont="1"/>
    <xf numFmtId="0" fontId="24" fillId="0" borderId="0" xfId="0" applyFont="1"/>
    <xf numFmtId="0" fontId="25" fillId="0" borderId="0" xfId="0" applyFont="1" applyAlignment="1">
      <alignment horizontal="left" vertical="center"/>
    </xf>
    <xf numFmtId="0" fontId="27" fillId="0" borderId="0" xfId="0" applyFont="1"/>
    <xf numFmtId="0" fontId="4"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left" vertical="top"/>
    </xf>
    <xf numFmtId="0" fontId="8" fillId="0" borderId="3" xfId="0" applyFont="1" applyFill="1" applyBorder="1"/>
    <xf numFmtId="0" fontId="8" fillId="0" borderId="3" xfId="0" applyFont="1" applyFill="1" applyBorder="1" applyAlignment="1"/>
    <xf numFmtId="0" fontId="13" fillId="0" borderId="3" xfId="0" applyNumberFormat="1" applyFont="1" applyFill="1" applyBorder="1" applyAlignment="1" applyProtection="1">
      <alignment vertical="center" wrapText="1"/>
    </xf>
    <xf numFmtId="164" fontId="8" fillId="0" borderId="3" xfId="0" applyNumberFormat="1" applyFont="1" applyFill="1" applyBorder="1" applyAlignment="1">
      <alignment horizontal="center" vertical="center"/>
    </xf>
    <xf numFmtId="0" fontId="8" fillId="0" borderId="0" xfId="0" applyFont="1" applyAlignment="1">
      <alignment horizontal="center"/>
    </xf>
    <xf numFmtId="0" fontId="8" fillId="0" borderId="3" xfId="0" applyFont="1" applyBorder="1"/>
    <xf numFmtId="0" fontId="7" fillId="0" borderId="0" xfId="0" applyFont="1" applyAlignment="1">
      <alignment wrapText="1"/>
    </xf>
    <xf numFmtId="0" fontId="28"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left" vertical="center" wrapText="1"/>
    </xf>
    <xf numFmtId="0" fontId="28" fillId="0" borderId="0" xfId="0" applyNumberFormat="1" applyFont="1" applyFill="1" applyBorder="1" applyAlignment="1" applyProtection="1">
      <alignment horizontal="right" vertical="top" wrapText="1"/>
    </xf>
    <xf numFmtId="0" fontId="28" fillId="0" borderId="0" xfId="0" applyNumberFormat="1" applyFont="1" applyFill="1" applyBorder="1" applyAlignment="1" applyProtection="1">
      <alignment vertical="center" wrapText="1"/>
    </xf>
    <xf numFmtId="0" fontId="28"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1" fillId="0" borderId="2"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wrapText="1"/>
    </xf>
    <xf numFmtId="0" fontId="13" fillId="0" borderId="3" xfId="0" applyNumberFormat="1" applyFont="1" applyFill="1" applyBorder="1" applyAlignment="1" applyProtection="1">
      <alignment horizontal="left" vertical="center" wrapText="1"/>
    </xf>
    <xf numFmtId="0" fontId="8" fillId="0" borderId="3" xfId="0" applyFont="1" applyFill="1" applyBorder="1" applyAlignment="1">
      <alignment horizontal="left" vertical="center"/>
    </xf>
    <xf numFmtId="0" fontId="8" fillId="0" borderId="3" xfId="0" applyFont="1" applyFill="1" applyBorder="1" applyAlignment="1">
      <alignment horizontal="left"/>
    </xf>
    <xf numFmtId="165" fontId="0" fillId="0" borderId="0" xfId="1" applyNumberFormat="1" applyFont="1" applyFill="1"/>
    <xf numFmtId="0" fontId="8" fillId="0" borderId="3" xfId="0" applyFont="1" applyBorder="1" applyAlignment="1">
      <alignment horizontal="center"/>
    </xf>
    <xf numFmtId="0" fontId="8" fillId="0" borderId="3" xfId="0" applyFont="1" applyFill="1" applyBorder="1" applyAlignment="1">
      <alignment horizontal="center"/>
    </xf>
    <xf numFmtId="164" fontId="8" fillId="0" borderId="3" xfId="0" applyNumberFormat="1" applyFont="1" applyBorder="1" applyAlignment="1">
      <alignment horizontal="center"/>
    </xf>
    <xf numFmtId="165" fontId="8" fillId="0" borderId="3" xfId="1" applyNumberFormat="1" applyFont="1" applyBorder="1" applyAlignment="1">
      <alignment horizontal="center"/>
    </xf>
    <xf numFmtId="165" fontId="8" fillId="0" borderId="3" xfId="1" applyNumberFormat="1" applyFont="1" applyFill="1" applyBorder="1" applyAlignment="1">
      <alignment horizontal="center"/>
    </xf>
    <xf numFmtId="3" fontId="8" fillId="0" borderId="3" xfId="0" applyNumberFormat="1" applyFont="1" applyFill="1" applyBorder="1" applyAlignment="1">
      <alignment horizontal="center"/>
    </xf>
    <xf numFmtId="3" fontId="8" fillId="0" borderId="3" xfId="0" applyNumberFormat="1" applyFont="1" applyBorder="1" applyAlignment="1">
      <alignment horizontal="center"/>
    </xf>
    <xf numFmtId="0" fontId="0" fillId="0" borderId="0" xfId="0" applyFill="1" applyBorder="1" applyAlignment="1">
      <alignment horizontal="center"/>
    </xf>
    <xf numFmtId="164" fontId="0" fillId="0" borderId="0" xfId="0" applyNumberFormat="1" applyFill="1" applyBorder="1" applyAlignment="1">
      <alignment horizontal="center"/>
    </xf>
    <xf numFmtId="0" fontId="8" fillId="0" borderId="4" xfId="0" applyFont="1" applyFill="1" applyBorder="1"/>
    <xf numFmtId="164" fontId="8" fillId="0" borderId="3" xfId="0" applyNumberFormat="1" applyFont="1" applyFill="1" applyBorder="1" applyAlignment="1">
      <alignment horizontal="center"/>
    </xf>
    <xf numFmtId="0" fontId="13" fillId="2" borderId="3" xfId="0" applyNumberFormat="1" applyFont="1" applyFill="1" applyBorder="1" applyAlignment="1" applyProtection="1">
      <alignment horizontal="left" vertical="top"/>
    </xf>
    <xf numFmtId="0" fontId="13" fillId="2" borderId="3" xfId="0" applyNumberFormat="1" applyFont="1" applyFill="1" applyBorder="1" applyAlignment="1" applyProtection="1">
      <alignment horizontal="right" vertical="top" wrapText="1"/>
    </xf>
    <xf numFmtId="0" fontId="13" fillId="2" borderId="3" xfId="0" applyNumberFormat="1" applyFont="1" applyFill="1" applyBorder="1" applyAlignment="1" applyProtection="1">
      <alignment horizontal="center" vertical="top"/>
    </xf>
    <xf numFmtId="0" fontId="13" fillId="2" borderId="3" xfId="0" applyNumberFormat="1" applyFont="1" applyFill="1" applyBorder="1" applyAlignment="1" applyProtection="1">
      <alignment horizontal="center" vertical="top" wrapText="1"/>
    </xf>
    <xf numFmtId="164" fontId="13" fillId="2" borderId="3" xfId="0" applyNumberFormat="1" applyFont="1" applyFill="1" applyBorder="1" applyAlignment="1" applyProtection="1">
      <alignment horizontal="center" vertical="top" wrapText="1"/>
    </xf>
    <xf numFmtId="0" fontId="13" fillId="2" borderId="3" xfId="0" applyNumberFormat="1" applyFont="1" applyFill="1" applyBorder="1" applyAlignment="1" applyProtection="1">
      <alignment horizontal="center" vertical="center" wrapText="1"/>
    </xf>
    <xf numFmtId="164" fontId="13" fillId="2" borderId="3" xfId="0" applyNumberFormat="1" applyFont="1" applyFill="1" applyBorder="1" applyAlignment="1" applyProtection="1">
      <alignment horizontal="center" vertical="center" wrapText="1"/>
    </xf>
    <xf numFmtId="0" fontId="13" fillId="2" borderId="3" xfId="0" applyNumberFormat="1" applyFont="1" applyFill="1" applyBorder="1" applyAlignment="1" applyProtection="1">
      <alignment horizontal="lef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32" fillId="3" borderId="3" xfId="0" applyFont="1" applyFill="1" applyBorder="1"/>
    <xf numFmtId="0" fontId="32" fillId="3" borderId="3" xfId="0" applyFont="1" applyFill="1" applyBorder="1" applyAlignment="1">
      <alignment horizontal="center"/>
    </xf>
    <xf numFmtId="0" fontId="32" fillId="3" borderId="3" xfId="0" applyNumberFormat="1" applyFont="1" applyFill="1" applyBorder="1" applyAlignment="1" applyProtection="1">
      <alignment horizontal="center" vertical="center" wrapText="1"/>
    </xf>
    <xf numFmtId="164" fontId="13" fillId="0" borderId="3" xfId="0" applyNumberFormat="1" applyFont="1" applyFill="1" applyBorder="1" applyAlignment="1" applyProtection="1">
      <alignment horizontal="center" vertical="center" wrapText="1"/>
    </xf>
    <xf numFmtId="0" fontId="32" fillId="3" borderId="3" xfId="0" applyFont="1" applyFill="1" applyBorder="1" applyAlignment="1">
      <alignment vertical="center"/>
    </xf>
    <xf numFmtId="0" fontId="32" fillId="3" borderId="3" xfId="0" applyFont="1" applyFill="1" applyBorder="1" applyAlignment="1">
      <alignment horizontal="center" vertical="center"/>
    </xf>
    <xf numFmtId="0" fontId="32" fillId="3" borderId="3" xfId="0" applyFont="1" applyFill="1" applyBorder="1" applyAlignment="1">
      <alignment horizontal="center" vertical="center" wrapText="1"/>
    </xf>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Fill="1" applyBorder="1" applyAlignment="1">
      <alignment horizontal="center"/>
    </xf>
    <xf numFmtId="165" fontId="9" fillId="0" borderId="3" xfId="1" applyNumberFormat="1" applyFont="1" applyBorder="1" applyAlignment="1">
      <alignment horizontal="center"/>
    </xf>
    <xf numFmtId="165" fontId="9" fillId="0" borderId="3" xfId="1" applyNumberFormat="1" applyFont="1" applyFill="1" applyBorder="1" applyAlignment="1">
      <alignment horizontal="center"/>
    </xf>
    <xf numFmtId="0" fontId="31" fillId="0" borderId="0" xfId="0" applyFont="1"/>
    <xf numFmtId="1" fontId="13" fillId="2" borderId="3" xfId="0" applyNumberFormat="1" applyFont="1" applyFill="1" applyBorder="1" applyAlignment="1" applyProtection="1">
      <alignment horizontal="center" vertical="top" wrapText="1"/>
    </xf>
    <xf numFmtId="1" fontId="8" fillId="0" borderId="3" xfId="0" applyNumberFormat="1" applyFont="1" applyBorder="1" applyAlignment="1">
      <alignment horizontal="center"/>
    </xf>
    <xf numFmtId="164" fontId="2" fillId="0" borderId="0" xfId="0" applyNumberFormat="1" applyFont="1"/>
    <xf numFmtId="164" fontId="0" fillId="0" borderId="0" xfId="0" applyNumberFormat="1"/>
    <xf numFmtId="0" fontId="34" fillId="3" borderId="3" xfId="0" applyNumberFormat="1" applyFont="1" applyFill="1" applyBorder="1" applyAlignment="1" applyProtection="1">
      <alignment horizontal="center" vertical="center" wrapText="1"/>
    </xf>
    <xf numFmtId="0" fontId="35" fillId="0" borderId="3" xfId="0" applyNumberFormat="1" applyFont="1" applyFill="1" applyBorder="1" applyAlignment="1" applyProtection="1">
      <alignment horizontal="left" vertical="top"/>
    </xf>
    <xf numFmtId="164" fontId="35" fillId="0" borderId="3" xfId="0" applyNumberFormat="1" applyFont="1" applyFill="1" applyBorder="1" applyAlignment="1" applyProtection="1">
      <alignment horizontal="center" vertical="top" wrapText="1"/>
    </xf>
    <xf numFmtId="164" fontId="36" fillId="2" borderId="9" xfId="0" applyNumberFormat="1" applyFont="1" applyFill="1" applyBorder="1" applyAlignment="1">
      <alignment horizontal="center" vertical="center" wrapText="1"/>
    </xf>
    <xf numFmtId="0" fontId="35" fillId="0" borderId="6" xfId="0" applyNumberFormat="1" applyFont="1" applyFill="1" applyBorder="1" applyAlignment="1" applyProtection="1">
      <alignment horizontal="left" vertical="top"/>
    </xf>
    <xf numFmtId="164" fontId="35" fillId="0" borderId="6" xfId="0" applyNumberFormat="1" applyFont="1" applyFill="1" applyBorder="1" applyAlignment="1" applyProtection="1">
      <alignment horizontal="center" vertical="top" wrapText="1"/>
    </xf>
    <xf numFmtId="0" fontId="33" fillId="3" borderId="3" xfId="0" applyNumberFormat="1" applyFont="1" applyFill="1" applyBorder="1" applyAlignment="1" applyProtection="1">
      <alignment horizontal="left" vertical="top"/>
    </xf>
    <xf numFmtId="164" fontId="33" fillId="3" borderId="3" xfId="0" applyNumberFormat="1" applyFont="1" applyFill="1" applyBorder="1" applyAlignment="1" applyProtection="1">
      <alignment horizontal="center" vertical="top" wrapText="1"/>
    </xf>
    <xf numFmtId="164" fontId="33" fillId="3" borderId="9" xfId="0" applyNumberFormat="1" applyFont="1" applyFill="1" applyBorder="1" applyAlignment="1">
      <alignment horizontal="center" vertical="center" wrapText="1"/>
    </xf>
    <xf numFmtId="3" fontId="37" fillId="0" borderId="3" xfId="0" applyNumberFormat="1" applyFont="1" applyBorder="1" applyAlignment="1">
      <alignment horizontal="right" indent="2"/>
    </xf>
    <xf numFmtId="3" fontId="33" fillId="3" borderId="3" xfId="0" applyNumberFormat="1" applyFont="1" applyFill="1" applyBorder="1" applyAlignment="1">
      <alignment horizontal="right" indent="2"/>
    </xf>
    <xf numFmtId="0" fontId="8" fillId="0" borderId="4" xfId="0" applyFont="1" applyBorder="1"/>
    <xf numFmtId="0" fontId="32" fillId="3" borderId="3" xfId="0" applyNumberFormat="1" applyFont="1" applyFill="1" applyBorder="1" applyAlignment="1" applyProtection="1">
      <alignment horizontal="center" vertical="center" wrapText="1"/>
    </xf>
    <xf numFmtId="0" fontId="32" fillId="3" borderId="3" xfId="0" applyNumberFormat="1" applyFont="1" applyFill="1" applyBorder="1" applyAlignment="1" applyProtection="1">
      <alignment horizontal="center" vertical="center"/>
    </xf>
    <xf numFmtId="0" fontId="6" fillId="0" borderId="0" xfId="0" applyFont="1" applyAlignment="1">
      <alignment horizontal="left" vertical="top" wrapText="1"/>
    </xf>
    <xf numFmtId="0" fontId="32" fillId="3" borderId="3" xfId="0" applyNumberFormat="1" applyFont="1" applyFill="1" applyBorder="1" applyAlignment="1" applyProtection="1">
      <alignment horizontal="center" vertical="center" wrapText="1"/>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3" fillId="3" borderId="6" xfId="0" applyNumberFormat="1" applyFont="1" applyFill="1" applyBorder="1" applyAlignment="1" applyProtection="1">
      <alignment horizontal="center" vertical="center"/>
    </xf>
    <xf numFmtId="0" fontId="33" fillId="3" borderId="10" xfId="0" applyNumberFormat="1" applyFont="1" applyFill="1" applyBorder="1" applyAlignment="1" applyProtection="1">
      <alignment horizontal="center" vertical="center"/>
    </xf>
    <xf numFmtId="0" fontId="8" fillId="3" borderId="3" xfId="0" applyFont="1" applyFill="1" applyBorder="1" applyAlignment="1">
      <alignment vertical="center"/>
    </xf>
    <xf numFmtId="0" fontId="32" fillId="0" borderId="0" xfId="0" applyFont="1" applyAlignment="1">
      <alignment horizontal="center" vertical="center"/>
    </xf>
    <xf numFmtId="0" fontId="0" fillId="0" borderId="0" xfId="0" applyAlignment="1">
      <alignment vertical="center"/>
    </xf>
  </cellXfs>
  <cellStyles count="2">
    <cellStyle name="Normal" xfId="0" builtinId="0"/>
    <cellStyle name="Pourcentage" xfId="1" builtinId="5"/>
  </cellStyles>
  <dxfs count="0"/>
  <tableStyles count="0" defaultTableStyle="TableStyleMedium2" defaultPivotStyle="PivotStyleLight16"/>
  <colors>
    <mruColors>
      <color rgb="FF37A8DB"/>
      <color rgb="FF87CCEB"/>
      <color rgb="FFD7F0FB"/>
      <color rgb="FFAFDEF3"/>
      <color rgb="FFFFD966"/>
      <color rgb="FFE95D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1'!$B$15</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1'!$A$16:$A$20</c:f>
              <c:strCache>
                <c:ptCount val="5"/>
                <c:pt idx="0">
                  <c:v>Total inscrits en dernière année*</c:v>
                </c:pt>
                <c:pt idx="1">
                  <c:v>CAP</c:v>
                </c:pt>
                <c:pt idx="2">
                  <c:v>BAC PRO</c:v>
                </c:pt>
                <c:pt idx="3">
                  <c:v>BP</c:v>
                </c:pt>
                <c:pt idx="4">
                  <c:v>STS</c:v>
                </c:pt>
              </c:strCache>
            </c:strRef>
          </c:cat>
          <c:val>
            <c:numRef>
              <c:f>'Graphique 1'!$B$16:$B$20</c:f>
              <c:numCache>
                <c:formatCode>0</c:formatCode>
                <c:ptCount val="5"/>
                <c:pt idx="0">
                  <c:v>32.200000000000003</c:v>
                </c:pt>
                <c:pt idx="1">
                  <c:v>44.2</c:v>
                </c:pt>
                <c:pt idx="2">
                  <c:v>29.2</c:v>
                </c:pt>
                <c:pt idx="3">
                  <c:v>14.7</c:v>
                </c:pt>
                <c:pt idx="4">
                  <c:v>25.7</c:v>
                </c:pt>
              </c:numCache>
            </c:numRef>
          </c:val>
          <c:extLst>
            <c:ext xmlns:c16="http://schemas.microsoft.com/office/drawing/2014/chart" uri="{C3380CC4-5D6E-409C-BE32-E72D297353CC}">
              <c16:uniqueId val="{00000000-ABB8-4779-AA99-C15D3CEEAF58}"/>
            </c:ext>
          </c:extLst>
        </c:ser>
        <c:ser>
          <c:idx val="1"/>
          <c:order val="1"/>
          <c:tx>
            <c:strRef>
              <c:f>'Graphique 1'!$C$15</c:f>
              <c:strCache>
                <c:ptCount val="1"/>
                <c:pt idx="0">
                  <c:v>Hommes</c:v>
                </c:pt>
              </c:strCache>
            </c:strRef>
          </c:tx>
          <c:spPr>
            <a:solidFill>
              <a:srgbClr val="D7F0FB"/>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1'!$A$16:$A$20</c:f>
              <c:strCache>
                <c:ptCount val="5"/>
                <c:pt idx="0">
                  <c:v>Total inscrits en dernière année*</c:v>
                </c:pt>
                <c:pt idx="1">
                  <c:v>CAP</c:v>
                </c:pt>
                <c:pt idx="2">
                  <c:v>BAC PRO</c:v>
                </c:pt>
                <c:pt idx="3">
                  <c:v>BP</c:v>
                </c:pt>
                <c:pt idx="4">
                  <c:v>STS</c:v>
                </c:pt>
              </c:strCache>
            </c:strRef>
          </c:cat>
          <c:val>
            <c:numRef>
              <c:f>'Graphique 1'!$C$16:$C$20</c:f>
              <c:numCache>
                <c:formatCode>0</c:formatCode>
                <c:ptCount val="5"/>
                <c:pt idx="0">
                  <c:v>37.299999999999997</c:v>
                </c:pt>
                <c:pt idx="1">
                  <c:v>46.2</c:v>
                </c:pt>
                <c:pt idx="2">
                  <c:v>30.9</c:v>
                </c:pt>
                <c:pt idx="3">
                  <c:v>19.2</c:v>
                </c:pt>
                <c:pt idx="4">
                  <c:v>25.4</c:v>
                </c:pt>
              </c:numCache>
            </c:numRef>
          </c:val>
          <c:extLst>
            <c:ext xmlns:c16="http://schemas.microsoft.com/office/drawing/2014/chart" uri="{C3380CC4-5D6E-409C-BE32-E72D297353CC}">
              <c16:uniqueId val="{00000001-ABB8-4779-AA99-C15D3CEEAF58}"/>
            </c:ext>
          </c:extLst>
        </c:ser>
        <c:ser>
          <c:idx val="2"/>
          <c:order val="2"/>
          <c:tx>
            <c:strRef>
              <c:f>'Graphique 1'!$D$15</c:f>
              <c:strCache>
                <c:ptCount val="1"/>
                <c:pt idx="0">
                  <c:v>Ensemble</c:v>
                </c:pt>
              </c:strCache>
            </c:strRef>
          </c:tx>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1'!$A$16:$A$20</c:f>
              <c:strCache>
                <c:ptCount val="5"/>
                <c:pt idx="0">
                  <c:v>Total inscrits en dernière année*</c:v>
                </c:pt>
                <c:pt idx="1">
                  <c:v>CAP</c:v>
                </c:pt>
                <c:pt idx="2">
                  <c:v>BAC PRO</c:v>
                </c:pt>
                <c:pt idx="3">
                  <c:v>BP</c:v>
                </c:pt>
                <c:pt idx="4">
                  <c:v>STS</c:v>
                </c:pt>
              </c:strCache>
            </c:strRef>
          </c:cat>
          <c:val>
            <c:numRef>
              <c:f>'Graphique 1'!$D$16:$D$20</c:f>
              <c:numCache>
                <c:formatCode>0</c:formatCode>
                <c:ptCount val="5"/>
                <c:pt idx="0">
                  <c:v>35.6</c:v>
                </c:pt>
                <c:pt idx="1">
                  <c:v>45.6</c:v>
                </c:pt>
                <c:pt idx="2">
                  <c:v>30.5</c:v>
                </c:pt>
                <c:pt idx="3">
                  <c:v>16.7</c:v>
                </c:pt>
                <c:pt idx="4">
                  <c:v>25.5</c:v>
                </c:pt>
              </c:numCache>
            </c:numRef>
          </c:val>
          <c:extLst>
            <c:ext xmlns:c16="http://schemas.microsoft.com/office/drawing/2014/chart" uri="{C3380CC4-5D6E-409C-BE32-E72D297353CC}">
              <c16:uniqueId val="{00000002-ABB8-4779-AA99-C15D3CEEAF58}"/>
            </c:ext>
          </c:extLst>
        </c:ser>
        <c:ser>
          <c:idx val="3"/>
          <c:order val="3"/>
          <c:tx>
            <c:strRef>
              <c:f>'Graphique 1'!$E$15</c:f>
              <c:strCache>
                <c:ptCount val="1"/>
                <c:pt idx="0">
                  <c:v>Réf nationale total inscrits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1'!$A$16:$A$20</c:f>
              <c:strCache>
                <c:ptCount val="5"/>
                <c:pt idx="0">
                  <c:v>Total inscrits en dernière année*</c:v>
                </c:pt>
                <c:pt idx="1">
                  <c:v>CAP</c:v>
                </c:pt>
                <c:pt idx="2">
                  <c:v>BAC PRO</c:v>
                </c:pt>
                <c:pt idx="3">
                  <c:v>BP</c:v>
                </c:pt>
                <c:pt idx="4">
                  <c:v>STS</c:v>
                </c:pt>
              </c:strCache>
            </c:strRef>
          </c:cat>
          <c:val>
            <c:numRef>
              <c:f>'Graphique 1'!$E$16:$E$20</c:f>
              <c:numCache>
                <c:formatCode>0</c:formatCode>
                <c:ptCount val="5"/>
                <c:pt idx="0">
                  <c:v>31.2</c:v>
                </c:pt>
                <c:pt idx="1">
                  <c:v>43</c:v>
                </c:pt>
                <c:pt idx="2">
                  <c:v>32.200000000000003</c:v>
                </c:pt>
                <c:pt idx="3">
                  <c:v>18.100000000000001</c:v>
                </c:pt>
                <c:pt idx="4">
                  <c:v>26.5</c:v>
                </c:pt>
              </c:numCache>
            </c:numRef>
          </c:val>
          <c:extLst>
            <c:ext xmlns:c16="http://schemas.microsoft.com/office/drawing/2014/chart" uri="{C3380CC4-5D6E-409C-BE32-E72D297353CC}">
              <c16:uniqueId val="{00000003-ABB8-4779-AA99-C15D3CEEAF58}"/>
            </c:ext>
          </c:extLst>
        </c:ser>
        <c:dLbls>
          <c:dLblPos val="outEnd"/>
          <c:showLegendKey val="0"/>
          <c:showVal val="1"/>
          <c:showCatName val="0"/>
          <c:showSerName val="0"/>
          <c:showPercent val="0"/>
          <c:showBubbleSize val="0"/>
        </c:dLbls>
        <c:gapWidth val="219"/>
        <c:overlap val="-27"/>
        <c:axId val="275402624"/>
        <c:axId val="275403184"/>
      </c:barChart>
      <c:catAx>
        <c:axId val="27540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3184"/>
        <c:crosses val="autoZero"/>
        <c:auto val="1"/>
        <c:lblAlgn val="ctr"/>
        <c:lblOffset val="100"/>
        <c:noMultiLvlLbl val="0"/>
      </c:catAx>
      <c:valAx>
        <c:axId val="275403184"/>
        <c:scaling>
          <c:orientation val="minMax"/>
        </c:scaling>
        <c:delete val="0"/>
        <c:axPos val="l"/>
        <c:majorGridlines>
          <c:spPr>
            <a:ln w="9525" cap="flat" cmpd="sng" algn="ctr">
              <a:solidFill>
                <a:schemeClr val="bg2">
                  <a:alpha val="58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2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2'!$B$27</c:f>
              <c:strCache>
                <c:ptCount val="1"/>
                <c:pt idx="0">
                  <c:v>National</c:v>
                </c:pt>
              </c:strCache>
            </c:strRef>
          </c:tx>
          <c:spPr>
            <a:solidFill>
              <a:srgbClr val="AFDE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2'!$A$28:$A$32</c:f>
              <c:strCache>
                <c:ptCount val="5"/>
                <c:pt idx="0">
                  <c:v>Ensemble*</c:v>
                </c:pt>
                <c:pt idx="1">
                  <c:v>CAP</c:v>
                </c:pt>
                <c:pt idx="2">
                  <c:v>Bac pro</c:v>
                </c:pt>
                <c:pt idx="3">
                  <c:v>BP</c:v>
                </c:pt>
                <c:pt idx="4">
                  <c:v>STS</c:v>
                </c:pt>
              </c:strCache>
            </c:strRef>
          </c:cat>
          <c:val>
            <c:numRef>
              <c:f>'Graphique 2'!$B$28:$B$32</c:f>
              <c:numCache>
                <c:formatCode>General</c:formatCode>
                <c:ptCount val="5"/>
                <c:pt idx="0">
                  <c:v>62.1</c:v>
                </c:pt>
                <c:pt idx="1">
                  <c:v>52.4</c:v>
                </c:pt>
                <c:pt idx="2">
                  <c:v>63.4</c:v>
                </c:pt>
                <c:pt idx="3">
                  <c:v>72.7</c:v>
                </c:pt>
                <c:pt idx="4">
                  <c:v>69.900000000000006</c:v>
                </c:pt>
              </c:numCache>
            </c:numRef>
          </c:val>
          <c:extLst>
            <c:ext xmlns:c16="http://schemas.microsoft.com/office/drawing/2014/chart" uri="{C3380CC4-5D6E-409C-BE32-E72D297353CC}">
              <c16:uniqueId val="{00000000-0F4E-407D-8E96-738E48F04AFA}"/>
            </c:ext>
          </c:extLst>
        </c:ser>
        <c:ser>
          <c:idx val="1"/>
          <c:order val="1"/>
          <c:tx>
            <c:strRef>
              <c:f>'Graphique 2'!$C$27</c:f>
              <c:strCache>
                <c:ptCount val="1"/>
                <c:pt idx="0">
                  <c:v>Orléans-Tours</c:v>
                </c:pt>
              </c:strCache>
            </c:strRef>
          </c:tx>
          <c:spPr>
            <a:solidFill>
              <a:srgbClr val="37A8D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2'!$A$28:$A$32</c:f>
              <c:strCache>
                <c:ptCount val="5"/>
                <c:pt idx="0">
                  <c:v>Ensemble*</c:v>
                </c:pt>
                <c:pt idx="1">
                  <c:v>CAP</c:v>
                </c:pt>
                <c:pt idx="2">
                  <c:v>Bac pro</c:v>
                </c:pt>
                <c:pt idx="3">
                  <c:v>BP</c:v>
                </c:pt>
                <c:pt idx="4">
                  <c:v>STS</c:v>
                </c:pt>
              </c:strCache>
            </c:strRef>
          </c:cat>
          <c:val>
            <c:numRef>
              <c:f>'Graphique 2'!$C$28:$C$32</c:f>
              <c:numCache>
                <c:formatCode>0.0</c:formatCode>
                <c:ptCount val="5"/>
                <c:pt idx="0" formatCode="General">
                  <c:v>62.8</c:v>
                </c:pt>
                <c:pt idx="1">
                  <c:v>52</c:v>
                </c:pt>
                <c:pt idx="2" formatCode="General">
                  <c:v>64.900000000000006</c:v>
                </c:pt>
                <c:pt idx="3">
                  <c:v>74.900000000000006</c:v>
                </c:pt>
                <c:pt idx="4" formatCode="General">
                  <c:v>71.099999999999994</c:v>
                </c:pt>
              </c:numCache>
            </c:numRef>
          </c:val>
          <c:extLst>
            <c:ext xmlns:c16="http://schemas.microsoft.com/office/drawing/2014/chart" uri="{C3380CC4-5D6E-409C-BE32-E72D297353CC}">
              <c16:uniqueId val="{00000001-0F4E-407D-8E96-738E48F04AFA}"/>
            </c:ext>
          </c:extLst>
        </c:ser>
        <c:dLbls>
          <c:dLblPos val="outEnd"/>
          <c:showLegendKey val="0"/>
          <c:showVal val="1"/>
          <c:showCatName val="0"/>
          <c:showSerName val="0"/>
          <c:showPercent val="0"/>
          <c:showBubbleSize val="0"/>
        </c:dLbls>
        <c:gapWidth val="219"/>
        <c:axId val="275406544"/>
        <c:axId val="275407104"/>
      </c:barChart>
      <c:catAx>
        <c:axId val="275406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crossAx val="275407104"/>
        <c:crosses val="autoZero"/>
        <c:auto val="1"/>
        <c:lblAlgn val="ctr"/>
        <c:lblOffset val="100"/>
        <c:noMultiLvlLbl val="0"/>
      </c:catAx>
      <c:valAx>
        <c:axId val="275407104"/>
        <c:scaling>
          <c:orientation val="minMax"/>
          <c:min val="30"/>
        </c:scaling>
        <c:delete val="0"/>
        <c:axPos val="b"/>
        <c:majorGridlines>
          <c:spPr>
            <a:ln w="9525" cap="flat" cmpd="sng" algn="ctr">
              <a:solidFill>
                <a:schemeClr val="bg2">
                  <a:alpha val="47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3'!$B$26</c:f>
              <c:strCache>
                <c:ptCount val="1"/>
                <c:pt idx="0">
                  <c:v>Hommes</c:v>
                </c:pt>
              </c:strCache>
            </c:strRef>
          </c:tx>
          <c:spPr>
            <a:solidFill>
              <a:srgbClr val="AFDEF3"/>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3'!$A$27:$A$31</c:f>
              <c:strCache>
                <c:ptCount val="5"/>
                <c:pt idx="0">
                  <c:v>Ensemble*</c:v>
                </c:pt>
                <c:pt idx="1">
                  <c:v>CAP</c:v>
                </c:pt>
                <c:pt idx="2">
                  <c:v>Bac pro</c:v>
                </c:pt>
                <c:pt idx="3">
                  <c:v>BP</c:v>
                </c:pt>
                <c:pt idx="4">
                  <c:v>STS</c:v>
                </c:pt>
              </c:strCache>
            </c:strRef>
          </c:cat>
          <c:val>
            <c:numRef>
              <c:f>'Graphique 3'!$B$27:$B$31</c:f>
              <c:numCache>
                <c:formatCode>0.0</c:formatCode>
                <c:ptCount val="5"/>
                <c:pt idx="0" formatCode="General">
                  <c:v>64.3</c:v>
                </c:pt>
                <c:pt idx="1">
                  <c:v>54.8</c:v>
                </c:pt>
                <c:pt idx="2" formatCode="General">
                  <c:v>66.599999999999994</c:v>
                </c:pt>
                <c:pt idx="3" formatCode="General">
                  <c:v>77.8</c:v>
                </c:pt>
                <c:pt idx="4" formatCode="General">
                  <c:v>72.5</c:v>
                </c:pt>
              </c:numCache>
            </c:numRef>
          </c:val>
          <c:extLst>
            <c:ext xmlns:c16="http://schemas.microsoft.com/office/drawing/2014/chart" uri="{C3380CC4-5D6E-409C-BE32-E72D297353CC}">
              <c16:uniqueId val="{00000000-0FBD-48CA-B968-E1A9DE35918E}"/>
            </c:ext>
          </c:extLst>
        </c:ser>
        <c:ser>
          <c:idx val="1"/>
          <c:order val="1"/>
          <c:tx>
            <c:strRef>
              <c:f>'Graphique 3'!$C$26</c:f>
              <c:strCache>
                <c:ptCount val="1"/>
                <c:pt idx="0">
                  <c:v>Femmes</c:v>
                </c:pt>
              </c:strCache>
            </c:strRef>
          </c:tx>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3'!$A$27:$A$31</c:f>
              <c:strCache>
                <c:ptCount val="5"/>
                <c:pt idx="0">
                  <c:v>Ensemble*</c:v>
                </c:pt>
                <c:pt idx="1">
                  <c:v>CAP</c:v>
                </c:pt>
                <c:pt idx="2">
                  <c:v>Bac pro</c:v>
                </c:pt>
                <c:pt idx="3">
                  <c:v>BP</c:v>
                </c:pt>
                <c:pt idx="4">
                  <c:v>STS</c:v>
                </c:pt>
              </c:strCache>
            </c:strRef>
          </c:cat>
          <c:val>
            <c:numRef>
              <c:f>'Graphique 3'!$C$27:$C$31</c:f>
              <c:numCache>
                <c:formatCode>General</c:formatCode>
                <c:ptCount val="5"/>
                <c:pt idx="0">
                  <c:v>60.2</c:v>
                </c:pt>
                <c:pt idx="1">
                  <c:v>45.1</c:v>
                </c:pt>
                <c:pt idx="2">
                  <c:v>58.7</c:v>
                </c:pt>
                <c:pt idx="3">
                  <c:v>72.7</c:v>
                </c:pt>
                <c:pt idx="4">
                  <c:v>69.099999999999994</c:v>
                </c:pt>
              </c:numCache>
            </c:numRef>
          </c:val>
          <c:extLst>
            <c:ext xmlns:c16="http://schemas.microsoft.com/office/drawing/2014/chart" uri="{C3380CC4-5D6E-409C-BE32-E72D297353CC}">
              <c16:uniqueId val="{00000001-0FBD-48CA-B968-E1A9DE35918E}"/>
            </c:ext>
          </c:extLst>
        </c:ser>
        <c:dLbls>
          <c:dLblPos val="outEnd"/>
          <c:showLegendKey val="0"/>
          <c:showVal val="1"/>
          <c:showCatName val="0"/>
          <c:showSerName val="0"/>
          <c:showPercent val="0"/>
          <c:showBubbleSize val="0"/>
        </c:dLbls>
        <c:gapWidth val="182"/>
        <c:axId val="277954640"/>
        <c:axId val="277955200"/>
      </c:barChart>
      <c:catAx>
        <c:axId val="277954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Narrow" panose="020B0606020202030204" pitchFamily="34" charset="0"/>
                <a:ea typeface="+mn-ea"/>
                <a:cs typeface="+mn-cs"/>
              </a:defRPr>
            </a:pPr>
            <a:endParaRPr lang="fr-FR"/>
          </a:p>
        </c:txPr>
        <c:crossAx val="277955200"/>
        <c:crosses val="autoZero"/>
        <c:auto val="1"/>
        <c:lblAlgn val="ctr"/>
        <c:lblOffset val="100"/>
        <c:noMultiLvlLbl val="0"/>
      </c:catAx>
      <c:valAx>
        <c:axId val="277955200"/>
        <c:scaling>
          <c:orientation val="minMax"/>
          <c:max val="80"/>
          <c:min val="30"/>
        </c:scaling>
        <c:delete val="0"/>
        <c:axPos val="b"/>
        <c:majorGridlines>
          <c:spPr>
            <a:ln w="9525" cap="flat" cmpd="sng" algn="ctr">
              <a:solidFill>
                <a:schemeClr val="bg2">
                  <a:alpha val="52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crossAx val="277954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37A8DB"/>
            </a:solidFill>
            <a:ln>
              <a:noFill/>
            </a:ln>
            <a:effectLst/>
          </c:spPr>
          <c:invertIfNegative val="0"/>
          <c:dPt>
            <c:idx val="0"/>
            <c:invertIfNegative val="0"/>
            <c:bubble3D val="0"/>
            <c:spPr>
              <a:solidFill>
                <a:srgbClr val="37A8DB"/>
              </a:solidFill>
              <a:ln>
                <a:noFill/>
              </a:ln>
              <a:effectLst/>
            </c:spPr>
            <c:extLst>
              <c:ext xmlns:c16="http://schemas.microsoft.com/office/drawing/2014/chart" uri="{C3380CC4-5D6E-409C-BE32-E72D297353CC}">
                <c16:uniqueId val="{00000001-593F-431F-AFAB-EF373E29C6ED}"/>
              </c:ext>
            </c:extLst>
          </c:dPt>
          <c:dPt>
            <c:idx val="1"/>
            <c:invertIfNegative val="0"/>
            <c:bubble3D val="0"/>
            <c:spPr>
              <a:solidFill>
                <a:srgbClr val="AFDEF3"/>
              </a:solidFill>
              <a:ln>
                <a:noFill/>
              </a:ln>
              <a:effectLst/>
            </c:spPr>
            <c:extLst>
              <c:ext xmlns:c16="http://schemas.microsoft.com/office/drawing/2014/chart" uri="{C3380CC4-5D6E-409C-BE32-E72D297353CC}">
                <c16:uniqueId val="{00000003-593F-431F-AFAB-EF373E29C6ED}"/>
              </c:ext>
            </c:extLst>
          </c:dPt>
          <c:dPt>
            <c:idx val="2"/>
            <c:invertIfNegative val="0"/>
            <c:bubble3D val="0"/>
            <c:spPr>
              <a:solidFill>
                <a:srgbClr val="37A8DB"/>
              </a:solidFill>
              <a:ln>
                <a:noFill/>
              </a:ln>
              <a:effectLst/>
            </c:spPr>
            <c:extLst>
              <c:ext xmlns:c16="http://schemas.microsoft.com/office/drawing/2014/chart" uri="{C3380CC4-5D6E-409C-BE32-E72D297353CC}">
                <c16:uniqueId val="{00000005-593F-431F-AFAB-EF373E29C6ED}"/>
              </c:ext>
            </c:extLst>
          </c:dPt>
          <c:dPt>
            <c:idx val="3"/>
            <c:invertIfNegative val="0"/>
            <c:bubble3D val="0"/>
            <c:spPr>
              <a:solidFill>
                <a:srgbClr val="AFDEF3"/>
              </a:solidFill>
              <a:ln>
                <a:noFill/>
              </a:ln>
              <a:effectLst/>
            </c:spPr>
            <c:extLst>
              <c:ext xmlns:c16="http://schemas.microsoft.com/office/drawing/2014/chart" uri="{C3380CC4-5D6E-409C-BE32-E72D297353CC}">
                <c16:uniqueId val="{00000007-593F-431F-AFAB-EF373E29C6ED}"/>
              </c:ext>
            </c:extLst>
          </c:dPt>
          <c:dPt>
            <c:idx val="5"/>
            <c:invertIfNegative val="0"/>
            <c:bubble3D val="0"/>
            <c:spPr>
              <a:solidFill>
                <a:srgbClr val="AFDEF3"/>
              </a:solidFill>
              <a:ln>
                <a:noFill/>
              </a:ln>
              <a:effectLst/>
            </c:spPr>
            <c:extLst>
              <c:ext xmlns:c16="http://schemas.microsoft.com/office/drawing/2014/chart" uri="{C3380CC4-5D6E-409C-BE32-E72D297353CC}">
                <c16:uniqueId val="{0000000B-593F-431F-AFAB-EF373E29C6ED}"/>
              </c:ext>
            </c:extLst>
          </c:dPt>
          <c:dPt>
            <c:idx val="6"/>
            <c:invertIfNegative val="0"/>
            <c:bubble3D val="0"/>
            <c:spPr>
              <a:solidFill>
                <a:srgbClr val="37A8DB"/>
              </a:solidFill>
              <a:ln>
                <a:noFill/>
              </a:ln>
              <a:effectLst/>
            </c:spPr>
            <c:extLst>
              <c:ext xmlns:c16="http://schemas.microsoft.com/office/drawing/2014/chart" uri="{C3380CC4-5D6E-409C-BE32-E72D297353CC}">
                <c16:uniqueId val="{0000000B-EFB7-4941-8FDB-F4F7AE461EB4}"/>
              </c:ext>
            </c:extLst>
          </c:dPt>
          <c:dPt>
            <c:idx val="7"/>
            <c:invertIfNegative val="0"/>
            <c:bubble3D val="0"/>
            <c:spPr>
              <a:solidFill>
                <a:srgbClr val="AFDEF3"/>
              </a:solidFill>
              <a:ln>
                <a:noFill/>
              </a:ln>
              <a:effectLst/>
            </c:spPr>
            <c:extLst>
              <c:ext xmlns:c16="http://schemas.microsoft.com/office/drawing/2014/chart" uri="{C3380CC4-5D6E-409C-BE32-E72D297353CC}">
                <c16:uniqueId val="{0000000D-EFB7-4941-8FDB-F4F7AE461EB4}"/>
              </c:ext>
            </c:extLst>
          </c:dPt>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4'!$A$24:$B$31</c:f>
              <c:multiLvlStrCache>
                <c:ptCount val="8"/>
                <c:lvl>
                  <c:pt idx="0">
                    <c:v>Diplômé</c:v>
                  </c:pt>
                  <c:pt idx="1">
                    <c:v>Non diplômé</c:v>
                  </c:pt>
                  <c:pt idx="2">
                    <c:v>Diplômé</c:v>
                  </c:pt>
                  <c:pt idx="3">
                    <c:v>Non diplômé</c:v>
                  </c:pt>
                  <c:pt idx="4">
                    <c:v>Diplômé</c:v>
                  </c:pt>
                  <c:pt idx="5">
                    <c:v>Non diplômé</c:v>
                  </c:pt>
                  <c:pt idx="6">
                    <c:v>Diplômé</c:v>
                  </c:pt>
                  <c:pt idx="7">
                    <c:v>Non diplômé</c:v>
                  </c:pt>
                </c:lvl>
                <c:lvl>
                  <c:pt idx="0">
                    <c:v>CAP</c:v>
                  </c:pt>
                  <c:pt idx="2">
                    <c:v>Bac pro</c:v>
                  </c:pt>
                  <c:pt idx="4">
                    <c:v>BP</c:v>
                  </c:pt>
                  <c:pt idx="6">
                    <c:v>STS</c:v>
                  </c:pt>
                </c:lvl>
              </c:multiLvlStrCache>
            </c:multiLvlStrRef>
          </c:cat>
          <c:val>
            <c:numRef>
              <c:f>'Graphique 4'!$C$24:$C$31</c:f>
              <c:numCache>
                <c:formatCode>0.0</c:formatCode>
                <c:ptCount val="8"/>
                <c:pt idx="0">
                  <c:v>58</c:v>
                </c:pt>
                <c:pt idx="1">
                  <c:v>39</c:v>
                </c:pt>
                <c:pt idx="2" formatCode="General">
                  <c:v>66.7</c:v>
                </c:pt>
                <c:pt idx="3" formatCode="General">
                  <c:v>57.2</c:v>
                </c:pt>
                <c:pt idx="4" formatCode="General">
                  <c:v>77.400000000000006</c:v>
                </c:pt>
                <c:pt idx="5">
                  <c:v>70</c:v>
                </c:pt>
                <c:pt idx="6">
                  <c:v>73</c:v>
                </c:pt>
                <c:pt idx="7">
                  <c:v>66.7</c:v>
                </c:pt>
              </c:numCache>
            </c:numRef>
          </c:val>
          <c:extLst>
            <c:ext xmlns:c16="http://schemas.microsoft.com/office/drawing/2014/chart" uri="{C3380CC4-5D6E-409C-BE32-E72D297353CC}">
              <c16:uniqueId val="{0000000C-593F-431F-AFAB-EF373E29C6ED}"/>
            </c:ext>
          </c:extLst>
        </c:ser>
        <c:dLbls>
          <c:dLblPos val="outEnd"/>
          <c:showLegendKey val="0"/>
          <c:showVal val="1"/>
          <c:showCatName val="0"/>
          <c:showSerName val="0"/>
          <c:showPercent val="0"/>
          <c:showBubbleSize val="0"/>
        </c:dLbls>
        <c:gapWidth val="182"/>
        <c:axId val="277957440"/>
        <c:axId val="277958000"/>
      </c:barChart>
      <c:catAx>
        <c:axId val="277957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7958000"/>
        <c:crosses val="autoZero"/>
        <c:auto val="1"/>
        <c:lblAlgn val="ctr"/>
        <c:lblOffset val="100"/>
        <c:noMultiLvlLbl val="0"/>
      </c:catAx>
      <c:valAx>
        <c:axId val="277958000"/>
        <c:scaling>
          <c:orientation val="minMax"/>
          <c:min val="30"/>
        </c:scaling>
        <c:delete val="0"/>
        <c:axPos val="b"/>
        <c:majorGridlines>
          <c:spPr>
            <a:ln w="9525" cap="flat" cmpd="sng" algn="ctr">
              <a:solidFill>
                <a:schemeClr val="bg2">
                  <a:alpha val="28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7957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2'!$A$5:$A$13</c:f>
              <c:strCache>
                <c:ptCount val="9"/>
                <c:pt idx="0">
                  <c:v>Artisans, commerçants et chefs d'entreprise</c:v>
                </c:pt>
                <c:pt idx="1">
                  <c:v>Professions Intermédiaires</c:v>
                </c:pt>
                <c:pt idx="2">
                  <c:v>Agriculteurs exploitants</c:v>
                </c:pt>
                <c:pt idx="3">
                  <c:v>Employés</c:v>
                </c:pt>
                <c:pt idx="4">
                  <c:v>Cadres et professions intellectuelles supérieures</c:v>
                </c:pt>
                <c:pt idx="5">
                  <c:v>Retraités</c:v>
                </c:pt>
                <c:pt idx="6">
                  <c:v>Ouvriers</c:v>
                </c:pt>
                <c:pt idx="7">
                  <c:v>Non renseigné</c:v>
                </c:pt>
                <c:pt idx="8">
                  <c:v>Autres personnes sans activité professionnelle</c:v>
                </c:pt>
              </c:strCache>
            </c:strRef>
          </c:cat>
          <c:val>
            <c:numRef>
              <c:f>'Tableau 2'!$B$5:$B$13</c:f>
              <c:numCache>
                <c:formatCode>0.0</c:formatCode>
                <c:ptCount val="9"/>
                <c:pt idx="0">
                  <c:v>68</c:v>
                </c:pt>
                <c:pt idx="1">
                  <c:v>66.900000000000006</c:v>
                </c:pt>
                <c:pt idx="2">
                  <c:v>66.400000000000006</c:v>
                </c:pt>
                <c:pt idx="3">
                  <c:v>64</c:v>
                </c:pt>
                <c:pt idx="4">
                  <c:v>63.4</c:v>
                </c:pt>
                <c:pt idx="5">
                  <c:v>62.8</c:v>
                </c:pt>
                <c:pt idx="6">
                  <c:v>61.7</c:v>
                </c:pt>
                <c:pt idx="7">
                  <c:v>57.9</c:v>
                </c:pt>
                <c:pt idx="8">
                  <c:v>54.2</c:v>
                </c:pt>
              </c:numCache>
            </c:numRef>
          </c:val>
          <c:extLst>
            <c:ext xmlns:c16="http://schemas.microsoft.com/office/drawing/2014/chart" uri="{C3380CC4-5D6E-409C-BE32-E72D297353CC}">
              <c16:uniqueId val="{00000000-164A-4FF8-B163-ABA02EB22CA2}"/>
            </c:ext>
          </c:extLst>
        </c:ser>
        <c:dLbls>
          <c:dLblPos val="outEnd"/>
          <c:showLegendKey val="0"/>
          <c:showVal val="1"/>
          <c:showCatName val="0"/>
          <c:showSerName val="0"/>
          <c:showPercent val="0"/>
          <c:showBubbleSize val="0"/>
        </c:dLbls>
        <c:gapWidth val="182"/>
        <c:axId val="277960240"/>
        <c:axId val="276106000"/>
      </c:barChart>
      <c:catAx>
        <c:axId val="277960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276106000"/>
        <c:crosses val="autoZero"/>
        <c:auto val="1"/>
        <c:lblAlgn val="ctr"/>
        <c:lblOffset val="100"/>
        <c:noMultiLvlLbl val="0"/>
      </c:catAx>
      <c:valAx>
        <c:axId val="276106000"/>
        <c:scaling>
          <c:orientation val="minMax"/>
          <c:min val="50"/>
        </c:scaling>
        <c:delete val="0"/>
        <c:axPos val="b"/>
        <c:majorGridlines>
          <c:spPr>
            <a:ln w="9525" cap="flat" cmpd="sng" algn="ctr">
              <a:solidFill>
                <a:schemeClr val="bg2">
                  <a:alpha val="36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277960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5'!$B$23</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de professionnalisation</c:v>
                </c:pt>
                <c:pt idx="4">
                  <c:v>Autres</c:v>
                </c:pt>
              </c:strCache>
            </c:strRef>
          </c:cat>
          <c:val>
            <c:numRef>
              <c:f>'Graphique 5'!$B$24:$B$28</c:f>
              <c:numCache>
                <c:formatCode>General</c:formatCode>
                <c:ptCount val="5"/>
                <c:pt idx="0">
                  <c:v>51.9</c:v>
                </c:pt>
                <c:pt idx="1">
                  <c:v>28.1</c:v>
                </c:pt>
                <c:pt idx="2">
                  <c:v>8.6999999999999993</c:v>
                </c:pt>
                <c:pt idx="3">
                  <c:v>9.5</c:v>
                </c:pt>
                <c:pt idx="4">
                  <c:v>1.7</c:v>
                </c:pt>
              </c:numCache>
            </c:numRef>
          </c:val>
          <c:extLst>
            <c:ext xmlns:c16="http://schemas.microsoft.com/office/drawing/2014/chart" uri="{C3380CC4-5D6E-409C-BE32-E72D297353CC}">
              <c16:uniqueId val="{00000000-935F-43BD-A1D4-6037434C95A8}"/>
            </c:ext>
          </c:extLst>
        </c:ser>
        <c:ser>
          <c:idx val="1"/>
          <c:order val="1"/>
          <c:tx>
            <c:strRef>
              <c:f>'Graphique 5'!$C$23</c:f>
              <c:strCache>
                <c:ptCount val="1"/>
                <c:pt idx="0">
                  <c:v>Hommes</c:v>
                </c:pt>
              </c:strCache>
            </c:strRef>
          </c:tx>
          <c:spPr>
            <a:solidFill>
              <a:srgbClr val="D7F0FB"/>
            </a:solidFill>
            <a:ln>
              <a:noFill/>
            </a:ln>
            <a:effectLst/>
          </c:spPr>
          <c:invertIfNegative val="0"/>
          <c:dLbls>
            <c:dLbl>
              <c:idx val="0"/>
              <c:layout>
                <c:manualLayout>
                  <c:x val="2.4714239177011945E-3"/>
                  <c:y val="2.08659329306482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35F-43BD-A1D4-6037434C95A8}"/>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de professionnalisation</c:v>
                </c:pt>
                <c:pt idx="4">
                  <c:v>Autres</c:v>
                </c:pt>
              </c:strCache>
            </c:strRef>
          </c:cat>
          <c:val>
            <c:numRef>
              <c:f>'Graphique 5'!$C$24:$C$28</c:f>
              <c:numCache>
                <c:formatCode>General</c:formatCode>
                <c:ptCount val="5"/>
                <c:pt idx="0" formatCode="0.0">
                  <c:v>58</c:v>
                </c:pt>
                <c:pt idx="1">
                  <c:v>20.7</c:v>
                </c:pt>
                <c:pt idx="2">
                  <c:v>12.8</c:v>
                </c:pt>
                <c:pt idx="3">
                  <c:v>7.7</c:v>
                </c:pt>
                <c:pt idx="4">
                  <c:v>0.8</c:v>
                </c:pt>
              </c:numCache>
            </c:numRef>
          </c:val>
          <c:extLst>
            <c:ext xmlns:c16="http://schemas.microsoft.com/office/drawing/2014/chart" uri="{C3380CC4-5D6E-409C-BE32-E72D297353CC}">
              <c16:uniqueId val="{00000002-935F-43BD-A1D4-6037434C95A8}"/>
            </c:ext>
          </c:extLst>
        </c:ser>
        <c:ser>
          <c:idx val="2"/>
          <c:order val="2"/>
          <c:tx>
            <c:strRef>
              <c:f>'Graphique 5'!$D$23</c:f>
              <c:strCache>
                <c:ptCount val="1"/>
                <c:pt idx="0">
                  <c:v>Ensemble</c:v>
                </c:pt>
              </c:strCache>
            </c:strRef>
          </c:tx>
          <c:spPr>
            <a:solidFill>
              <a:srgbClr val="37A8DB"/>
            </a:solidFill>
            <a:ln>
              <a:noFill/>
            </a:ln>
            <a:effectLst/>
          </c:spPr>
          <c:invertIfNegative val="0"/>
          <c:dLbls>
            <c:dLbl>
              <c:idx val="3"/>
              <c:layout>
                <c:manualLayout>
                  <c:x val="9.885695670804686E-3"/>
                  <c:y val="1.669274634451849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35F-43BD-A1D4-6037434C95A8}"/>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de professionnalisation</c:v>
                </c:pt>
                <c:pt idx="4">
                  <c:v>Autres</c:v>
                </c:pt>
              </c:strCache>
            </c:strRef>
          </c:cat>
          <c:val>
            <c:numRef>
              <c:f>'Graphique 5'!$D$24:$D$28</c:f>
              <c:numCache>
                <c:formatCode>General</c:formatCode>
                <c:ptCount val="5"/>
                <c:pt idx="0">
                  <c:v>55.9</c:v>
                </c:pt>
                <c:pt idx="1">
                  <c:v>23.2</c:v>
                </c:pt>
                <c:pt idx="2">
                  <c:v>11.4</c:v>
                </c:pt>
                <c:pt idx="3">
                  <c:v>8.3000000000000007</c:v>
                </c:pt>
                <c:pt idx="4">
                  <c:v>1.1000000000000001</c:v>
                </c:pt>
              </c:numCache>
            </c:numRef>
          </c:val>
          <c:extLst>
            <c:ext xmlns:c16="http://schemas.microsoft.com/office/drawing/2014/chart" uri="{C3380CC4-5D6E-409C-BE32-E72D297353CC}">
              <c16:uniqueId val="{00000004-935F-43BD-A1D4-6037434C95A8}"/>
            </c:ext>
          </c:extLst>
        </c:ser>
        <c:dLbls>
          <c:dLblPos val="outEnd"/>
          <c:showLegendKey val="0"/>
          <c:showVal val="1"/>
          <c:showCatName val="0"/>
          <c:showSerName val="0"/>
          <c:showPercent val="0"/>
          <c:showBubbleSize val="0"/>
        </c:dLbls>
        <c:gapWidth val="219"/>
        <c:overlap val="-27"/>
        <c:axId val="276109360"/>
        <c:axId val="276109920"/>
      </c:barChart>
      <c:catAx>
        <c:axId val="27610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6109920"/>
        <c:crosses val="autoZero"/>
        <c:auto val="1"/>
        <c:lblAlgn val="ctr"/>
        <c:lblOffset val="100"/>
        <c:noMultiLvlLbl val="0"/>
      </c:catAx>
      <c:valAx>
        <c:axId val="276109920"/>
        <c:scaling>
          <c:orientation val="minMax"/>
          <c:max val="60"/>
        </c:scaling>
        <c:delete val="0"/>
        <c:axPos val="l"/>
        <c:majorGridlines>
          <c:spPr>
            <a:ln w="9525" cap="flat" cmpd="sng" algn="ctr">
              <a:solidFill>
                <a:schemeClr val="bg2">
                  <a:alpha val="4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6109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6'!$B$25</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6'!$A$26:$A$30</c:f>
              <c:strCache>
                <c:ptCount val="5"/>
                <c:pt idx="0">
                  <c:v>CAP</c:v>
                </c:pt>
                <c:pt idx="1">
                  <c:v>Bac pro</c:v>
                </c:pt>
                <c:pt idx="2">
                  <c:v>BP</c:v>
                </c:pt>
                <c:pt idx="3">
                  <c:v>STS</c:v>
                </c:pt>
                <c:pt idx="4">
                  <c:v>Ensemble*</c:v>
                </c:pt>
              </c:strCache>
            </c:strRef>
          </c:cat>
          <c:val>
            <c:numRef>
              <c:f>'Graphique 6'!$B$26:$B$30</c:f>
              <c:numCache>
                <c:formatCode>General</c:formatCode>
                <c:ptCount val="5"/>
                <c:pt idx="0" formatCode="0.0">
                  <c:v>30</c:v>
                </c:pt>
                <c:pt idx="1">
                  <c:v>21.5</c:v>
                </c:pt>
                <c:pt idx="2">
                  <c:v>11.4</c:v>
                </c:pt>
                <c:pt idx="3">
                  <c:v>9.6999999999999993</c:v>
                </c:pt>
                <c:pt idx="4">
                  <c:v>16.399999999999999</c:v>
                </c:pt>
              </c:numCache>
            </c:numRef>
          </c:val>
          <c:extLst>
            <c:ext xmlns:c16="http://schemas.microsoft.com/office/drawing/2014/chart" uri="{C3380CC4-5D6E-409C-BE32-E72D297353CC}">
              <c16:uniqueId val="{00000000-E533-4D51-B7E8-F1C011FE6775}"/>
            </c:ext>
          </c:extLst>
        </c:ser>
        <c:ser>
          <c:idx val="1"/>
          <c:order val="1"/>
          <c:tx>
            <c:strRef>
              <c:f>'Graphique 6'!$C$25</c:f>
              <c:strCache>
                <c:ptCount val="1"/>
                <c:pt idx="0">
                  <c:v>Hommes</c:v>
                </c:pt>
              </c:strCache>
            </c:strRef>
          </c:tx>
          <c:spPr>
            <a:solidFill>
              <a:srgbClr val="D7F0FB"/>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6'!$A$26:$A$30</c:f>
              <c:strCache>
                <c:ptCount val="5"/>
                <c:pt idx="0">
                  <c:v>CAP</c:v>
                </c:pt>
                <c:pt idx="1">
                  <c:v>Bac pro</c:v>
                </c:pt>
                <c:pt idx="2">
                  <c:v>BP</c:v>
                </c:pt>
                <c:pt idx="3">
                  <c:v>STS</c:v>
                </c:pt>
                <c:pt idx="4">
                  <c:v>Ensemble*</c:v>
                </c:pt>
              </c:strCache>
            </c:strRef>
          </c:cat>
          <c:val>
            <c:numRef>
              <c:f>'Graphique 6'!$C$26:$C$30</c:f>
              <c:numCache>
                <c:formatCode>General</c:formatCode>
                <c:ptCount val="5"/>
                <c:pt idx="0">
                  <c:v>10.1</c:v>
                </c:pt>
                <c:pt idx="1">
                  <c:v>6.2</c:v>
                </c:pt>
                <c:pt idx="2" formatCode="0.0">
                  <c:v>4</c:v>
                </c:pt>
                <c:pt idx="3">
                  <c:v>4.5999999999999996</c:v>
                </c:pt>
                <c:pt idx="4">
                  <c:v>7.1</c:v>
                </c:pt>
              </c:numCache>
            </c:numRef>
          </c:val>
          <c:extLst>
            <c:ext xmlns:c16="http://schemas.microsoft.com/office/drawing/2014/chart" uri="{C3380CC4-5D6E-409C-BE32-E72D297353CC}">
              <c16:uniqueId val="{00000001-E533-4D51-B7E8-F1C011FE6775}"/>
            </c:ext>
          </c:extLst>
        </c:ser>
        <c:ser>
          <c:idx val="2"/>
          <c:order val="2"/>
          <c:tx>
            <c:strRef>
              <c:f>'Graphique 6'!$D$25</c:f>
              <c:strCache>
                <c:ptCount val="1"/>
                <c:pt idx="0">
                  <c:v>Ensemble</c:v>
                </c:pt>
              </c:strCache>
            </c:strRef>
          </c:tx>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6'!$A$26:$A$30</c:f>
              <c:strCache>
                <c:ptCount val="5"/>
                <c:pt idx="0">
                  <c:v>CAP</c:v>
                </c:pt>
                <c:pt idx="1">
                  <c:v>Bac pro</c:v>
                </c:pt>
                <c:pt idx="2">
                  <c:v>BP</c:v>
                </c:pt>
                <c:pt idx="3">
                  <c:v>STS</c:v>
                </c:pt>
                <c:pt idx="4">
                  <c:v>Ensemble*</c:v>
                </c:pt>
              </c:strCache>
            </c:strRef>
          </c:cat>
          <c:val>
            <c:numRef>
              <c:f>'Graphique 6'!$D$26:$D$30</c:f>
              <c:numCache>
                <c:formatCode>General</c:formatCode>
                <c:ptCount val="5"/>
                <c:pt idx="0">
                  <c:v>15.1</c:v>
                </c:pt>
                <c:pt idx="1">
                  <c:v>9.3000000000000007</c:v>
                </c:pt>
                <c:pt idx="2">
                  <c:v>8.1</c:v>
                </c:pt>
                <c:pt idx="3">
                  <c:v>6.6</c:v>
                </c:pt>
                <c:pt idx="4">
                  <c:v>10.3</c:v>
                </c:pt>
              </c:numCache>
            </c:numRef>
          </c:val>
          <c:extLst>
            <c:ext xmlns:c16="http://schemas.microsoft.com/office/drawing/2014/chart" uri="{C3380CC4-5D6E-409C-BE32-E72D297353CC}">
              <c16:uniqueId val="{00000002-E533-4D51-B7E8-F1C011FE6775}"/>
            </c:ext>
          </c:extLst>
        </c:ser>
        <c:dLbls>
          <c:dLblPos val="outEnd"/>
          <c:showLegendKey val="0"/>
          <c:showVal val="1"/>
          <c:showCatName val="0"/>
          <c:showSerName val="0"/>
          <c:showPercent val="0"/>
          <c:showBubbleSize val="0"/>
        </c:dLbls>
        <c:gapWidth val="219"/>
        <c:overlap val="-27"/>
        <c:axId val="276446832"/>
        <c:axId val="276447392"/>
      </c:barChart>
      <c:catAx>
        <c:axId val="27644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47392"/>
        <c:crosses val="autoZero"/>
        <c:auto val="1"/>
        <c:lblAlgn val="ctr"/>
        <c:lblOffset val="100"/>
        <c:noMultiLvlLbl val="0"/>
      </c:catAx>
      <c:valAx>
        <c:axId val="276447392"/>
        <c:scaling>
          <c:orientation val="minMax"/>
        </c:scaling>
        <c:delete val="0"/>
        <c:axPos val="l"/>
        <c:majorGridlines>
          <c:spPr>
            <a:ln w="9525" cap="flat" cmpd="sng" algn="ctr">
              <a:solidFill>
                <a:schemeClr val="bg2">
                  <a:alpha val="28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Arial Narrow" panose="020B0606020202030204" pitchFamily="34" charset="0"/>
                <a:ea typeface="+mn-ea"/>
                <a:cs typeface="+mn-cs"/>
              </a:defRPr>
            </a:pPr>
            <a:endParaRPr lang="fr-FR"/>
          </a:p>
        </c:txPr>
        <c:crossAx val="276446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7 '!$B$26</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'!$A$27:$A$31</c:f>
              <c:strCache>
                <c:ptCount val="5"/>
                <c:pt idx="0">
                  <c:v>CAP</c:v>
                </c:pt>
                <c:pt idx="1">
                  <c:v>BAC PRO</c:v>
                </c:pt>
                <c:pt idx="2">
                  <c:v>BP</c:v>
                </c:pt>
                <c:pt idx="3">
                  <c:v>STS</c:v>
                </c:pt>
                <c:pt idx="4">
                  <c:v>Ensemble*</c:v>
                </c:pt>
              </c:strCache>
            </c:strRef>
          </c:cat>
          <c:val>
            <c:numRef>
              <c:f>'Graphique 7 '!$B$27:$B$31</c:f>
              <c:numCache>
                <c:formatCode>General</c:formatCode>
                <c:ptCount val="5"/>
                <c:pt idx="0">
                  <c:v>48.5</c:v>
                </c:pt>
                <c:pt idx="1">
                  <c:v>56.4</c:v>
                </c:pt>
                <c:pt idx="2">
                  <c:v>75.8</c:v>
                </c:pt>
                <c:pt idx="3">
                  <c:v>66.400000000000006</c:v>
                </c:pt>
                <c:pt idx="4">
                  <c:v>56.6</c:v>
                </c:pt>
              </c:numCache>
            </c:numRef>
          </c:val>
          <c:extLst>
            <c:ext xmlns:c16="http://schemas.microsoft.com/office/drawing/2014/chart" uri="{C3380CC4-5D6E-409C-BE32-E72D297353CC}">
              <c16:uniqueId val="{00000000-2D1E-4A21-A8B5-C49D73176C8B}"/>
            </c:ext>
          </c:extLst>
        </c:ser>
        <c:ser>
          <c:idx val="1"/>
          <c:order val="1"/>
          <c:tx>
            <c:strRef>
              <c:f>'Graphique 7 '!$C$26</c:f>
              <c:strCache>
                <c:ptCount val="1"/>
                <c:pt idx="0">
                  <c:v>Hommes</c:v>
                </c:pt>
              </c:strCache>
            </c:strRef>
          </c:tx>
          <c:spPr>
            <a:solidFill>
              <a:srgbClr val="D7F0F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'!$A$27:$A$31</c:f>
              <c:strCache>
                <c:ptCount val="5"/>
                <c:pt idx="0">
                  <c:v>CAP</c:v>
                </c:pt>
                <c:pt idx="1">
                  <c:v>BAC PRO</c:v>
                </c:pt>
                <c:pt idx="2">
                  <c:v>BP</c:v>
                </c:pt>
                <c:pt idx="3">
                  <c:v>STS</c:v>
                </c:pt>
                <c:pt idx="4">
                  <c:v>Ensemble*</c:v>
                </c:pt>
              </c:strCache>
            </c:strRef>
          </c:cat>
          <c:val>
            <c:numRef>
              <c:f>'Graphique 7 '!$C$27:$C$31</c:f>
              <c:numCache>
                <c:formatCode>General</c:formatCode>
                <c:ptCount val="5"/>
                <c:pt idx="0">
                  <c:v>55.6</c:v>
                </c:pt>
                <c:pt idx="1">
                  <c:v>69.3</c:v>
                </c:pt>
                <c:pt idx="2">
                  <c:v>78.3</c:v>
                </c:pt>
                <c:pt idx="3">
                  <c:v>78.400000000000006</c:v>
                </c:pt>
                <c:pt idx="4">
                  <c:v>65.7</c:v>
                </c:pt>
              </c:numCache>
            </c:numRef>
          </c:val>
          <c:extLst>
            <c:ext xmlns:c16="http://schemas.microsoft.com/office/drawing/2014/chart" uri="{C3380CC4-5D6E-409C-BE32-E72D297353CC}">
              <c16:uniqueId val="{00000001-2D1E-4A21-A8B5-C49D73176C8B}"/>
            </c:ext>
          </c:extLst>
        </c:ser>
        <c:ser>
          <c:idx val="2"/>
          <c:order val="2"/>
          <c:tx>
            <c:strRef>
              <c:f>'Graphique 7 '!$D$26</c:f>
              <c:strCache>
                <c:ptCount val="1"/>
                <c:pt idx="0">
                  <c:v>Ensemble</c:v>
                </c:pt>
              </c:strCache>
            </c:strRef>
          </c:tx>
          <c:spPr>
            <a:solidFill>
              <a:srgbClr val="37A8D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'!$A$27:$A$31</c:f>
              <c:strCache>
                <c:ptCount val="5"/>
                <c:pt idx="0">
                  <c:v>CAP</c:v>
                </c:pt>
                <c:pt idx="1">
                  <c:v>BAC PRO</c:v>
                </c:pt>
                <c:pt idx="2">
                  <c:v>BP</c:v>
                </c:pt>
                <c:pt idx="3">
                  <c:v>STS</c:v>
                </c:pt>
                <c:pt idx="4">
                  <c:v>Ensemble*</c:v>
                </c:pt>
              </c:strCache>
            </c:strRef>
          </c:cat>
          <c:val>
            <c:numRef>
              <c:f>'Graphique 7 '!$D$27:$D$31</c:f>
              <c:numCache>
                <c:formatCode>General</c:formatCode>
                <c:ptCount val="5"/>
                <c:pt idx="0">
                  <c:v>54.8</c:v>
                </c:pt>
                <c:pt idx="1">
                  <c:v>68.599999999999994</c:v>
                </c:pt>
                <c:pt idx="2">
                  <c:v>78.099999999999994</c:v>
                </c:pt>
                <c:pt idx="3">
                  <c:v>76.900000000000006</c:v>
                </c:pt>
                <c:pt idx="4">
                  <c:v>64.599999999999994</c:v>
                </c:pt>
              </c:numCache>
            </c:numRef>
          </c:val>
          <c:extLst>
            <c:ext xmlns:c16="http://schemas.microsoft.com/office/drawing/2014/chart" uri="{C3380CC4-5D6E-409C-BE32-E72D297353CC}">
              <c16:uniqueId val="{00000002-2D1E-4A21-A8B5-C49D73176C8B}"/>
            </c:ext>
          </c:extLst>
        </c:ser>
        <c:dLbls>
          <c:dLblPos val="outEnd"/>
          <c:showLegendKey val="0"/>
          <c:showVal val="1"/>
          <c:showCatName val="0"/>
          <c:showSerName val="0"/>
          <c:showPercent val="0"/>
          <c:showBubbleSize val="0"/>
        </c:dLbls>
        <c:gapWidth val="219"/>
        <c:overlap val="-27"/>
        <c:axId val="276451312"/>
        <c:axId val="276451872"/>
      </c:barChart>
      <c:catAx>
        <c:axId val="27645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51872"/>
        <c:crosses val="autoZero"/>
        <c:auto val="1"/>
        <c:lblAlgn val="ctr"/>
        <c:lblOffset val="100"/>
        <c:noMultiLvlLbl val="0"/>
      </c:catAx>
      <c:valAx>
        <c:axId val="276451872"/>
        <c:scaling>
          <c:orientation val="minMax"/>
          <c:max val="80"/>
          <c:min val="30"/>
        </c:scaling>
        <c:delete val="0"/>
        <c:axPos val="l"/>
        <c:majorGridlines>
          <c:spPr>
            <a:ln w="9525" cap="flat" cmpd="sng" algn="ctr">
              <a:solidFill>
                <a:schemeClr val="bg2">
                  <a:alpha val="41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51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8'!$B$25</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8'!$A$26:$A$30</c:f>
              <c:strCache>
                <c:ptCount val="5"/>
                <c:pt idx="0">
                  <c:v>CAP</c:v>
                </c:pt>
                <c:pt idx="1">
                  <c:v>BAC PRO</c:v>
                </c:pt>
                <c:pt idx="2">
                  <c:v>BP</c:v>
                </c:pt>
                <c:pt idx="3">
                  <c:v>STS</c:v>
                </c:pt>
                <c:pt idx="4">
                  <c:v>Ensemble*</c:v>
                </c:pt>
              </c:strCache>
            </c:strRef>
          </c:cat>
          <c:val>
            <c:numRef>
              <c:f>'Graphique 8'!$B$26:$B$30</c:f>
              <c:numCache>
                <c:formatCode>General</c:formatCode>
                <c:ptCount val="5"/>
                <c:pt idx="0">
                  <c:v>43.7</c:v>
                </c:pt>
                <c:pt idx="1">
                  <c:v>59.1</c:v>
                </c:pt>
                <c:pt idx="2">
                  <c:v>72.400000000000006</c:v>
                </c:pt>
                <c:pt idx="3">
                  <c:v>69.5</c:v>
                </c:pt>
                <c:pt idx="4">
                  <c:v>61.1</c:v>
                </c:pt>
              </c:numCache>
            </c:numRef>
          </c:val>
          <c:extLst>
            <c:ext xmlns:c16="http://schemas.microsoft.com/office/drawing/2014/chart" uri="{C3380CC4-5D6E-409C-BE32-E72D297353CC}">
              <c16:uniqueId val="{00000000-317D-4962-B79F-072475FBC097}"/>
            </c:ext>
          </c:extLst>
        </c:ser>
        <c:ser>
          <c:idx val="1"/>
          <c:order val="1"/>
          <c:tx>
            <c:strRef>
              <c:f>'Graphique 8'!$C$25</c:f>
              <c:strCache>
                <c:ptCount val="1"/>
                <c:pt idx="0">
                  <c:v>Hommes</c:v>
                </c:pt>
              </c:strCache>
            </c:strRef>
          </c:tx>
          <c:spPr>
            <a:solidFill>
              <a:srgbClr val="D7F0FB"/>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8'!$A$26:$A$30</c:f>
              <c:strCache>
                <c:ptCount val="5"/>
                <c:pt idx="0">
                  <c:v>CAP</c:v>
                </c:pt>
                <c:pt idx="1">
                  <c:v>BAC PRO</c:v>
                </c:pt>
                <c:pt idx="2">
                  <c:v>BP</c:v>
                </c:pt>
                <c:pt idx="3">
                  <c:v>STS</c:v>
                </c:pt>
                <c:pt idx="4">
                  <c:v>Ensemble*</c:v>
                </c:pt>
              </c:strCache>
            </c:strRef>
          </c:cat>
          <c:val>
            <c:numRef>
              <c:f>'Graphique 8'!$C$26:$C$30</c:f>
              <c:numCache>
                <c:formatCode>General</c:formatCode>
                <c:ptCount val="5"/>
                <c:pt idx="0">
                  <c:v>48.8</c:v>
                </c:pt>
                <c:pt idx="1">
                  <c:v>52.5</c:v>
                </c:pt>
                <c:pt idx="2">
                  <c:v>75</c:v>
                </c:pt>
                <c:pt idx="3">
                  <c:v>63.7</c:v>
                </c:pt>
                <c:pt idx="4">
                  <c:v>59.2</c:v>
                </c:pt>
              </c:numCache>
            </c:numRef>
          </c:val>
          <c:extLst>
            <c:ext xmlns:c16="http://schemas.microsoft.com/office/drawing/2014/chart" uri="{C3380CC4-5D6E-409C-BE32-E72D297353CC}">
              <c16:uniqueId val="{00000001-317D-4962-B79F-072475FBC097}"/>
            </c:ext>
          </c:extLst>
        </c:ser>
        <c:ser>
          <c:idx val="2"/>
          <c:order val="2"/>
          <c:tx>
            <c:strRef>
              <c:f>'Graphique 8'!$D$25</c:f>
              <c:strCache>
                <c:ptCount val="1"/>
                <c:pt idx="0">
                  <c:v>Ensemble</c:v>
                </c:pt>
              </c:strCache>
            </c:strRef>
          </c:tx>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8'!$A$26:$A$30</c:f>
              <c:strCache>
                <c:ptCount val="5"/>
                <c:pt idx="0">
                  <c:v>CAP</c:v>
                </c:pt>
                <c:pt idx="1">
                  <c:v>BAC PRO</c:v>
                </c:pt>
                <c:pt idx="2">
                  <c:v>BP</c:v>
                </c:pt>
                <c:pt idx="3">
                  <c:v>STS</c:v>
                </c:pt>
                <c:pt idx="4">
                  <c:v>Ensemble*</c:v>
                </c:pt>
              </c:strCache>
            </c:strRef>
          </c:cat>
          <c:val>
            <c:numRef>
              <c:f>'Graphique 8'!$D$26:$D$30</c:f>
              <c:numCache>
                <c:formatCode>General</c:formatCode>
                <c:ptCount val="5"/>
                <c:pt idx="0">
                  <c:v>45.1</c:v>
                </c:pt>
                <c:pt idx="1">
                  <c:v>56.5</c:v>
                </c:pt>
                <c:pt idx="2">
                  <c:v>72.7</c:v>
                </c:pt>
                <c:pt idx="3">
                  <c:v>67.2</c:v>
                </c:pt>
                <c:pt idx="4">
                  <c:v>60.5</c:v>
                </c:pt>
              </c:numCache>
            </c:numRef>
          </c:val>
          <c:extLst>
            <c:ext xmlns:c16="http://schemas.microsoft.com/office/drawing/2014/chart" uri="{C3380CC4-5D6E-409C-BE32-E72D297353CC}">
              <c16:uniqueId val="{00000002-317D-4962-B79F-072475FBC097}"/>
            </c:ext>
          </c:extLst>
        </c:ser>
        <c:dLbls>
          <c:dLblPos val="outEnd"/>
          <c:showLegendKey val="0"/>
          <c:showVal val="1"/>
          <c:showCatName val="0"/>
          <c:showSerName val="0"/>
          <c:showPercent val="0"/>
          <c:showBubbleSize val="0"/>
        </c:dLbls>
        <c:gapWidth val="219"/>
        <c:overlap val="-27"/>
        <c:axId val="275856544"/>
        <c:axId val="275857104"/>
      </c:barChart>
      <c:catAx>
        <c:axId val="27585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5857104"/>
        <c:crosses val="autoZero"/>
        <c:auto val="1"/>
        <c:lblAlgn val="ctr"/>
        <c:lblOffset val="100"/>
        <c:noMultiLvlLbl val="0"/>
      </c:catAx>
      <c:valAx>
        <c:axId val="275857104"/>
        <c:scaling>
          <c:orientation val="minMax"/>
          <c:min val="30"/>
        </c:scaling>
        <c:delete val="0"/>
        <c:axPos val="l"/>
        <c:majorGridlines>
          <c:spPr>
            <a:ln w="9525" cap="flat" cmpd="sng" algn="ctr">
              <a:solidFill>
                <a:schemeClr val="bg2">
                  <a:alpha val="32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585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385762</xdr:rowOff>
    </xdr:from>
    <xdr:to>
      <xdr:col>7</xdr:col>
      <xdr:colOff>257175</xdr:colOff>
      <xdr:row>7</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2</xdr:row>
      <xdr:rowOff>157162</xdr:rowOff>
    </xdr:from>
    <xdr:to>
      <xdr:col>7</xdr:col>
      <xdr:colOff>485774</xdr:colOff>
      <xdr:row>20</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90487</xdr:colOff>
      <xdr:row>2</xdr:row>
      <xdr:rowOff>119062</xdr:rowOff>
    </xdr:from>
    <xdr:to>
      <xdr:col>7</xdr:col>
      <xdr:colOff>695325</xdr:colOff>
      <xdr:row>20</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xdr:row>
      <xdr:rowOff>138112</xdr:rowOff>
    </xdr:from>
    <xdr:to>
      <xdr:col>7</xdr:col>
      <xdr:colOff>542925</xdr:colOff>
      <xdr:row>16</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619124</xdr:colOff>
      <xdr:row>2</xdr:row>
      <xdr:rowOff>33336</xdr:rowOff>
    </xdr:from>
    <xdr:to>
      <xdr:col>14</xdr:col>
      <xdr:colOff>19049</xdr:colOff>
      <xdr:row>17</xdr:row>
      <xdr:rowOff>152399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4762</xdr:rowOff>
    </xdr:from>
    <xdr:to>
      <xdr:col>5</xdr:col>
      <xdr:colOff>242888</xdr:colOff>
      <xdr:row>17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176212</xdr:rowOff>
    </xdr:from>
    <xdr:to>
      <xdr:col>6</xdr:col>
      <xdr:colOff>685800</xdr:colOff>
      <xdr:row>17</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38099</xdr:colOff>
      <xdr:row>1</xdr:row>
      <xdr:rowOff>176211</xdr:rowOff>
    </xdr:from>
    <xdr:to>
      <xdr:col>7</xdr:col>
      <xdr:colOff>504824</xdr:colOff>
      <xdr:row>17</xdr:row>
      <xdr:rowOff>180974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200025</xdr:colOff>
      <xdr:row>2</xdr:row>
      <xdr:rowOff>9525</xdr:rowOff>
    </xdr:from>
    <xdr:to>
      <xdr:col>7</xdr:col>
      <xdr:colOff>538163</xdr:colOff>
      <xdr:row>17</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heetViews>
  <sheetFormatPr baseColWidth="10" defaultRowHeight="15"/>
  <cols>
    <col min="1" max="1" width="101.85546875" style="12" customWidth="1"/>
  </cols>
  <sheetData>
    <row r="1" spans="1:1">
      <c r="A1" s="6" t="s">
        <v>60</v>
      </c>
    </row>
    <row r="2" spans="1:1" ht="76.5">
      <c r="A2" s="7" t="s">
        <v>158</v>
      </c>
    </row>
    <row r="3" spans="1:1">
      <c r="A3" s="7"/>
    </row>
    <row r="4" spans="1:1" ht="63.75">
      <c r="A4" s="8" t="s">
        <v>61</v>
      </c>
    </row>
    <row r="5" spans="1:1">
      <c r="A5" s="7"/>
    </row>
    <row r="6" spans="1:1" ht="25.5">
      <c r="A6" s="7" t="s">
        <v>62</v>
      </c>
    </row>
    <row r="7" spans="1:1">
      <c r="A7" s="7"/>
    </row>
    <row r="8" spans="1:1" ht="25.5">
      <c r="A8" s="8" t="s">
        <v>63</v>
      </c>
    </row>
    <row r="9" spans="1:1">
      <c r="A9" s="9"/>
    </row>
    <row r="10" spans="1:1">
      <c r="A10" s="6" t="s">
        <v>64</v>
      </c>
    </row>
    <row r="11" spans="1:1" ht="25.5">
      <c r="A11" s="10" t="s">
        <v>160</v>
      </c>
    </row>
    <row r="12" spans="1:1">
      <c r="A12" s="10" t="s">
        <v>161</v>
      </c>
    </row>
    <row r="13" spans="1:1" ht="102">
      <c r="A13" s="11" t="s">
        <v>159</v>
      </c>
    </row>
    <row r="14" spans="1:1" ht="38.25">
      <c r="A14" s="10" t="s">
        <v>162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A33" sqref="A33"/>
    </sheetView>
  </sheetViews>
  <sheetFormatPr baseColWidth="10" defaultRowHeight="15"/>
  <sheetData>
    <row r="1" spans="1:5">
      <c r="A1" s="30" t="s">
        <v>134</v>
      </c>
    </row>
    <row r="2" spans="1:5">
      <c r="A2" s="31"/>
    </row>
    <row r="3" spans="1:5">
      <c r="A3" s="48"/>
      <c r="B3" s="48"/>
      <c r="C3" s="44"/>
      <c r="D3" s="44"/>
      <c r="E3" s="44"/>
    </row>
    <row r="4" spans="1:5">
      <c r="A4" s="48"/>
      <c r="B4" s="45"/>
      <c r="C4" s="46"/>
      <c r="D4" s="46"/>
      <c r="E4" s="46"/>
    </row>
    <row r="5" spans="1:5">
      <c r="A5" s="48"/>
      <c r="B5" s="45"/>
      <c r="C5" s="46"/>
      <c r="D5" s="46"/>
      <c r="E5" s="46"/>
    </row>
    <row r="6" spans="1:5">
      <c r="A6" s="48"/>
      <c r="B6" s="45"/>
      <c r="C6" s="46"/>
      <c r="D6" s="46"/>
      <c r="E6" s="46"/>
    </row>
    <row r="7" spans="1:5">
      <c r="A7" s="48"/>
      <c r="B7" s="45"/>
      <c r="C7" s="46"/>
      <c r="D7" s="46"/>
      <c r="E7" s="46"/>
    </row>
    <row r="8" spans="1:5">
      <c r="A8" s="48"/>
      <c r="B8" s="45"/>
      <c r="C8" s="46"/>
      <c r="D8" s="46"/>
      <c r="E8" s="46"/>
    </row>
    <row r="9" spans="1:5">
      <c r="A9" s="48"/>
      <c r="B9" s="45"/>
      <c r="C9" s="46"/>
      <c r="D9" s="46"/>
      <c r="E9" s="46"/>
    </row>
    <row r="10" spans="1:5">
      <c r="A10" s="48"/>
      <c r="B10" s="45"/>
      <c r="C10" s="46"/>
      <c r="D10" s="46"/>
      <c r="E10" s="46"/>
    </row>
    <row r="11" spans="1:5">
      <c r="A11" s="48"/>
      <c r="B11" s="45"/>
      <c r="C11" s="46"/>
      <c r="D11" s="46"/>
      <c r="E11" s="46"/>
    </row>
    <row r="12" spans="1:5">
      <c r="A12" s="48"/>
      <c r="B12" s="45"/>
      <c r="C12" s="46"/>
      <c r="D12" s="46"/>
      <c r="E12" s="46"/>
    </row>
    <row r="13" spans="1:5">
      <c r="A13" s="48"/>
      <c r="B13" s="45"/>
      <c r="C13" s="46"/>
      <c r="D13" s="46"/>
      <c r="E13" s="46"/>
    </row>
    <row r="14" spans="1:5">
      <c r="A14" s="48"/>
      <c r="B14" s="45"/>
      <c r="C14" s="46"/>
      <c r="D14" s="46"/>
      <c r="E14" s="46"/>
    </row>
    <row r="15" spans="1:5">
      <c r="A15" s="48"/>
      <c r="B15" s="45"/>
      <c r="C15" s="46"/>
      <c r="D15" s="46"/>
      <c r="E15" s="46"/>
    </row>
    <row r="16" spans="1:5">
      <c r="A16" s="47"/>
      <c r="B16" s="47"/>
      <c r="C16" s="46"/>
      <c r="D16" s="46"/>
      <c r="E16" s="46"/>
    </row>
    <row r="19" spans="1:5">
      <c r="A19" s="14" t="s">
        <v>135</v>
      </c>
    </row>
    <row r="20" spans="1:5">
      <c r="A20" s="14" t="s">
        <v>107</v>
      </c>
    </row>
    <row r="21" spans="1:5">
      <c r="A21" s="18" t="s">
        <v>149</v>
      </c>
    </row>
    <row r="22" spans="1:5">
      <c r="A22" s="14" t="s">
        <v>99</v>
      </c>
    </row>
    <row r="25" spans="1:5">
      <c r="A25" s="42"/>
      <c r="B25" s="59" t="s">
        <v>2</v>
      </c>
      <c r="C25" s="59" t="s">
        <v>3</v>
      </c>
      <c r="D25" s="59" t="s">
        <v>1</v>
      </c>
    </row>
    <row r="26" spans="1:5">
      <c r="A26" s="42" t="s">
        <v>4</v>
      </c>
      <c r="B26" s="74">
        <v>30</v>
      </c>
      <c r="C26" s="73">
        <v>10.1</v>
      </c>
      <c r="D26" s="73">
        <v>15.1</v>
      </c>
      <c r="E26" s="96"/>
    </row>
    <row r="27" spans="1:5">
      <c r="A27" s="42" t="s">
        <v>5</v>
      </c>
      <c r="B27" s="73">
        <v>21.5</v>
      </c>
      <c r="C27" s="73">
        <v>6.2</v>
      </c>
      <c r="D27" s="73">
        <v>9.3000000000000007</v>
      </c>
      <c r="E27" s="96"/>
    </row>
    <row r="28" spans="1:5">
      <c r="A28" s="42" t="s">
        <v>121</v>
      </c>
      <c r="B28" s="73">
        <v>11.4</v>
      </c>
      <c r="C28" s="74">
        <v>4</v>
      </c>
      <c r="D28" s="73">
        <v>8.1</v>
      </c>
      <c r="E28" s="96"/>
    </row>
    <row r="29" spans="1:5">
      <c r="A29" s="42" t="s">
        <v>28</v>
      </c>
      <c r="B29" s="73">
        <v>9.6999999999999993</v>
      </c>
      <c r="C29" s="73">
        <v>4.5999999999999996</v>
      </c>
      <c r="D29" s="73">
        <v>6.6</v>
      </c>
      <c r="E29" s="96"/>
    </row>
    <row r="30" spans="1:5">
      <c r="A30" s="42" t="s">
        <v>147</v>
      </c>
      <c r="B30" s="73">
        <v>16.399999999999999</v>
      </c>
      <c r="C30" s="73">
        <v>7.1</v>
      </c>
      <c r="D30" s="73">
        <v>10.3</v>
      </c>
      <c r="E30" s="96"/>
    </row>
    <row r="33" spans="1:1">
      <c r="A33" s="23" t="s">
        <v>167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A34" sqref="A34"/>
    </sheetView>
  </sheetViews>
  <sheetFormatPr baseColWidth="10" defaultRowHeight="15"/>
  <sheetData>
    <row r="1" spans="1:4">
      <c r="A1" s="30" t="s">
        <v>136</v>
      </c>
    </row>
    <row r="2" spans="1:4">
      <c r="A2" s="31"/>
      <c r="B2" s="50"/>
      <c r="C2" s="50"/>
      <c r="D2" s="51"/>
    </row>
    <row r="3" spans="1:4">
      <c r="A3" s="52"/>
      <c r="B3" s="49"/>
      <c r="C3" s="49"/>
      <c r="D3" s="49"/>
    </row>
    <row r="4" spans="1:4">
      <c r="A4" s="52"/>
      <c r="B4" s="49"/>
      <c r="C4" s="49"/>
      <c r="D4" s="49"/>
    </row>
    <row r="5" spans="1:4">
      <c r="A5" s="53"/>
      <c r="B5" s="54"/>
      <c r="C5" s="54"/>
      <c r="D5" s="54"/>
    </row>
    <row r="6" spans="1:4">
      <c r="A6" s="53"/>
      <c r="B6" s="54"/>
      <c r="C6" s="54"/>
      <c r="D6" s="54"/>
    </row>
    <row r="7" spans="1:4">
      <c r="A7" s="53"/>
      <c r="B7" s="54"/>
      <c r="C7" s="54"/>
      <c r="D7" s="54"/>
    </row>
    <row r="8" spans="1:4">
      <c r="A8" s="53"/>
      <c r="B8" s="54"/>
      <c r="C8" s="54"/>
      <c r="D8" s="54"/>
    </row>
    <row r="20" spans="1:4">
      <c r="A20" s="33" t="s">
        <v>137</v>
      </c>
    </row>
    <row r="21" spans="1:4">
      <c r="A21" s="33" t="s">
        <v>109</v>
      </c>
    </row>
    <row r="22" spans="1:4">
      <c r="A22" s="18" t="s">
        <v>149</v>
      </c>
    </row>
    <row r="23" spans="1:4">
      <c r="A23" s="33" t="s">
        <v>99</v>
      </c>
    </row>
    <row r="26" spans="1:4">
      <c r="A26" s="56"/>
      <c r="B26" s="35" t="s">
        <v>2</v>
      </c>
      <c r="C26" s="35" t="s">
        <v>3</v>
      </c>
      <c r="D26" s="35" t="s">
        <v>1</v>
      </c>
    </row>
    <row r="27" spans="1:4">
      <c r="A27" s="55" t="s">
        <v>4</v>
      </c>
      <c r="B27" s="35">
        <v>48.5</v>
      </c>
      <c r="C27" s="35">
        <v>55.6</v>
      </c>
      <c r="D27" s="35">
        <v>54.8</v>
      </c>
    </row>
    <row r="28" spans="1:4">
      <c r="A28" s="56" t="s">
        <v>7</v>
      </c>
      <c r="B28" s="35">
        <v>56.4</v>
      </c>
      <c r="C28" s="35">
        <v>69.3</v>
      </c>
      <c r="D28" s="35">
        <v>68.599999999999994</v>
      </c>
    </row>
    <row r="29" spans="1:4">
      <c r="A29" s="56" t="s">
        <v>121</v>
      </c>
      <c r="B29" s="35">
        <v>75.8</v>
      </c>
      <c r="C29" s="35">
        <v>78.3</v>
      </c>
      <c r="D29" s="35">
        <v>78.099999999999994</v>
      </c>
    </row>
    <row r="30" spans="1:4">
      <c r="A30" s="56" t="s">
        <v>28</v>
      </c>
      <c r="B30" s="35">
        <v>66.400000000000006</v>
      </c>
      <c r="C30" s="35">
        <v>78.400000000000006</v>
      </c>
      <c r="D30" s="35">
        <v>76.900000000000006</v>
      </c>
    </row>
    <row r="31" spans="1:4">
      <c r="A31" s="56" t="s">
        <v>147</v>
      </c>
      <c r="B31" s="35">
        <v>56.6</v>
      </c>
      <c r="C31" s="35">
        <v>65.7</v>
      </c>
      <c r="D31" s="35">
        <v>64.599999999999994</v>
      </c>
    </row>
    <row r="34" spans="1:1">
      <c r="A34" s="23" t="s">
        <v>167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A32" sqref="A32"/>
    </sheetView>
  </sheetViews>
  <sheetFormatPr baseColWidth="10" defaultRowHeight="15"/>
  <sheetData>
    <row r="1" spans="1:4">
      <c r="A1" s="30" t="s">
        <v>138</v>
      </c>
    </row>
    <row r="2" spans="1:4">
      <c r="A2" s="31"/>
      <c r="B2" s="50"/>
      <c r="C2" s="50"/>
      <c r="D2" s="50"/>
    </row>
    <row r="3" spans="1:4">
      <c r="A3" s="52"/>
      <c r="B3" s="49"/>
      <c r="C3" s="49"/>
      <c r="D3" s="49"/>
    </row>
    <row r="4" spans="1:4">
      <c r="A4" s="52"/>
      <c r="B4" s="49"/>
      <c r="C4" s="49"/>
      <c r="D4" s="49"/>
    </row>
    <row r="5" spans="1:4">
      <c r="A5" s="53"/>
      <c r="B5" s="54"/>
      <c r="C5" s="54"/>
      <c r="D5" s="54"/>
    </row>
    <row r="6" spans="1:4">
      <c r="A6" s="53"/>
      <c r="B6" s="54"/>
      <c r="C6" s="54"/>
      <c r="D6" s="54"/>
    </row>
    <row r="7" spans="1:4">
      <c r="A7" s="53"/>
      <c r="B7" s="54"/>
      <c r="C7" s="54"/>
      <c r="D7" s="54"/>
    </row>
    <row r="8" spans="1:4">
      <c r="A8" s="53"/>
      <c r="B8" s="54"/>
      <c r="C8" s="54"/>
      <c r="D8" s="54"/>
    </row>
    <row r="20" spans="1:4">
      <c r="A20" s="14" t="s">
        <v>139</v>
      </c>
    </row>
    <row r="21" spans="1:4">
      <c r="A21" s="14" t="s">
        <v>109</v>
      </c>
    </row>
    <row r="22" spans="1:4">
      <c r="A22" s="18" t="s">
        <v>149</v>
      </c>
    </row>
    <row r="23" spans="1:4">
      <c r="A23" s="14" t="s">
        <v>99</v>
      </c>
    </row>
    <row r="25" spans="1:4">
      <c r="A25" s="57"/>
      <c r="B25" s="35" t="s">
        <v>2</v>
      </c>
      <c r="C25" s="35" t="s">
        <v>3</v>
      </c>
      <c r="D25" s="35" t="s">
        <v>1</v>
      </c>
    </row>
    <row r="26" spans="1:4">
      <c r="A26" s="39" t="s">
        <v>4</v>
      </c>
      <c r="B26" s="35">
        <v>43.7</v>
      </c>
      <c r="C26" s="35">
        <v>48.8</v>
      </c>
      <c r="D26" s="35">
        <v>45.1</v>
      </c>
    </row>
    <row r="27" spans="1:4">
      <c r="A27" s="38" t="s">
        <v>7</v>
      </c>
      <c r="B27" s="35">
        <v>59.1</v>
      </c>
      <c r="C27" s="35">
        <v>52.5</v>
      </c>
      <c r="D27" s="35">
        <v>56.5</v>
      </c>
    </row>
    <row r="28" spans="1:4">
      <c r="A28" s="38" t="s">
        <v>121</v>
      </c>
      <c r="B28" s="35">
        <v>72.400000000000006</v>
      </c>
      <c r="C28" s="35">
        <v>75</v>
      </c>
      <c r="D28" s="35">
        <v>72.7</v>
      </c>
    </row>
    <row r="29" spans="1:4">
      <c r="A29" s="38" t="s">
        <v>28</v>
      </c>
      <c r="B29" s="35">
        <v>69.5</v>
      </c>
      <c r="C29" s="35">
        <v>63.7</v>
      </c>
      <c r="D29" s="35">
        <v>67.2</v>
      </c>
    </row>
    <row r="30" spans="1:4">
      <c r="A30" s="38" t="s">
        <v>147</v>
      </c>
      <c r="B30" s="35">
        <v>61.1</v>
      </c>
      <c r="C30" s="35">
        <v>59.2</v>
      </c>
      <c r="D30" s="35">
        <v>60.5</v>
      </c>
    </row>
    <row r="32" spans="1:4">
      <c r="A32" s="23" t="s">
        <v>167</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30" sqref="A30"/>
    </sheetView>
  </sheetViews>
  <sheetFormatPr baseColWidth="10" defaultRowHeight="15"/>
  <cols>
    <col min="1" max="1" width="41.85546875" bestFit="1" customWidth="1"/>
    <col min="2" max="7" width="9.42578125" customWidth="1"/>
  </cols>
  <sheetData>
    <row r="1" spans="1:7">
      <c r="A1" s="30" t="s">
        <v>140</v>
      </c>
    </row>
    <row r="2" spans="1:7">
      <c r="A2" s="31"/>
    </row>
    <row r="4" spans="1:7" ht="25.5" customHeight="1">
      <c r="A4" s="116" t="s">
        <v>0</v>
      </c>
      <c r="B4" s="97" t="s">
        <v>4</v>
      </c>
      <c r="C4" s="97" t="s">
        <v>5</v>
      </c>
      <c r="D4" s="97" t="s">
        <v>121</v>
      </c>
      <c r="E4" s="97" t="s">
        <v>6</v>
      </c>
      <c r="F4" s="113" t="s">
        <v>110</v>
      </c>
      <c r="G4" s="115" t="s">
        <v>150</v>
      </c>
    </row>
    <row r="5" spans="1:7" ht="25.5" customHeight="1">
      <c r="A5" s="117"/>
      <c r="B5" s="97" t="s">
        <v>12</v>
      </c>
      <c r="C5" s="97" t="s">
        <v>12</v>
      </c>
      <c r="D5" s="97" t="s">
        <v>12</v>
      </c>
      <c r="E5" s="97" t="s">
        <v>12</v>
      </c>
      <c r="F5" s="114"/>
      <c r="G5" s="115"/>
    </row>
    <row r="6" spans="1:7">
      <c r="A6" s="98" t="s">
        <v>152</v>
      </c>
      <c r="B6" s="99" t="s">
        <v>35</v>
      </c>
      <c r="C6" s="99" t="s">
        <v>35</v>
      </c>
      <c r="D6" s="99" t="s">
        <v>35</v>
      </c>
      <c r="E6" s="99" t="s">
        <v>35</v>
      </c>
      <c r="F6" s="100">
        <f>G6/$G$23*100</f>
        <v>2.0074274816822241E-2</v>
      </c>
      <c r="G6" s="106">
        <v>2</v>
      </c>
    </row>
    <row r="7" spans="1:7">
      <c r="A7" s="98" t="s">
        <v>143</v>
      </c>
      <c r="B7" s="99">
        <v>38.299999999999997</v>
      </c>
      <c r="C7" s="99" t="s">
        <v>35</v>
      </c>
      <c r="D7" s="99" t="s">
        <v>35</v>
      </c>
      <c r="E7" s="99">
        <v>46.7</v>
      </c>
      <c r="F7" s="100">
        <f>G7/$G$23*100</f>
        <v>1.144233664558868</v>
      </c>
      <c r="G7" s="106">
        <v>114</v>
      </c>
    </row>
    <row r="8" spans="1:7">
      <c r="A8" s="98" t="s">
        <v>33</v>
      </c>
      <c r="B8" s="99">
        <v>47.6</v>
      </c>
      <c r="C8" s="99" t="s">
        <v>35</v>
      </c>
      <c r="D8" s="99">
        <v>69.400000000000006</v>
      </c>
      <c r="E8" s="99">
        <v>71.599999999999994</v>
      </c>
      <c r="F8" s="100">
        <f t="shared" ref="F8:F22" si="0">G8/$G$23*100</f>
        <v>5.1289772156980824</v>
      </c>
      <c r="G8" s="106">
        <v>511</v>
      </c>
    </row>
    <row r="9" spans="1:7">
      <c r="A9" s="98" t="s">
        <v>34</v>
      </c>
      <c r="B9" s="99">
        <v>45</v>
      </c>
      <c r="C9" s="99" t="s">
        <v>35</v>
      </c>
      <c r="D9" s="99">
        <v>72.5</v>
      </c>
      <c r="E9" s="99">
        <v>77.099999999999994</v>
      </c>
      <c r="F9" s="100">
        <f t="shared" si="0"/>
        <v>8.0297099267288967</v>
      </c>
      <c r="G9" s="106">
        <v>800</v>
      </c>
    </row>
    <row r="10" spans="1:7">
      <c r="A10" s="98" t="s">
        <v>36</v>
      </c>
      <c r="B10" s="99">
        <v>36.1</v>
      </c>
      <c r="C10" s="99" t="s">
        <v>35</v>
      </c>
      <c r="D10" s="99">
        <v>75.8</v>
      </c>
      <c r="E10" s="99">
        <v>55.9</v>
      </c>
      <c r="F10" s="100">
        <f t="shared" si="0"/>
        <v>5.5505369868513501</v>
      </c>
      <c r="G10" s="106">
        <v>553</v>
      </c>
    </row>
    <row r="11" spans="1:7">
      <c r="A11" s="98" t="s">
        <v>37</v>
      </c>
      <c r="B11" s="99" t="s">
        <v>35</v>
      </c>
      <c r="C11" s="99" t="s">
        <v>35</v>
      </c>
      <c r="D11" s="99" t="s">
        <v>35</v>
      </c>
      <c r="E11" s="99">
        <v>54.3</v>
      </c>
      <c r="F11" s="100">
        <f t="shared" si="0"/>
        <v>2.7301013750878251</v>
      </c>
      <c r="G11" s="106">
        <v>272</v>
      </c>
    </row>
    <row r="12" spans="1:7">
      <c r="A12" s="98" t="s">
        <v>38</v>
      </c>
      <c r="B12" s="99" t="s">
        <v>35</v>
      </c>
      <c r="C12" s="99">
        <v>25</v>
      </c>
      <c r="D12" s="99" t="s">
        <v>35</v>
      </c>
      <c r="E12" s="99">
        <v>73.099999999999994</v>
      </c>
      <c r="F12" s="100">
        <f t="shared" si="0"/>
        <v>4.3460804978420153</v>
      </c>
      <c r="G12" s="106">
        <v>433</v>
      </c>
    </row>
    <row r="13" spans="1:7">
      <c r="A13" s="98" t="s">
        <v>39</v>
      </c>
      <c r="B13" s="99">
        <v>45.8</v>
      </c>
      <c r="C13" s="99">
        <v>57.2</v>
      </c>
      <c r="D13" s="99">
        <v>72.400000000000006</v>
      </c>
      <c r="E13" s="99">
        <v>68.900000000000006</v>
      </c>
      <c r="F13" s="100">
        <f t="shared" si="0"/>
        <v>13.911472448057813</v>
      </c>
      <c r="G13" s="106">
        <v>1386</v>
      </c>
    </row>
    <row r="14" spans="1:7">
      <c r="A14" s="98" t="s">
        <v>40</v>
      </c>
      <c r="B14" s="99" t="s">
        <v>35</v>
      </c>
      <c r="C14" s="99">
        <v>50</v>
      </c>
      <c r="D14" s="99" t="s">
        <v>35</v>
      </c>
      <c r="E14" s="99">
        <v>75</v>
      </c>
      <c r="F14" s="100">
        <f t="shared" si="0"/>
        <v>1.0940479775168122</v>
      </c>
      <c r="G14" s="106">
        <v>109</v>
      </c>
    </row>
    <row r="15" spans="1:7">
      <c r="A15" s="98" t="s">
        <v>41</v>
      </c>
      <c r="B15" s="99" t="s">
        <v>35</v>
      </c>
      <c r="C15" s="99" t="s">
        <v>35</v>
      </c>
      <c r="D15" s="99" t="s">
        <v>35</v>
      </c>
      <c r="E15" s="99">
        <v>67.400000000000006</v>
      </c>
      <c r="F15" s="100">
        <f t="shared" si="0"/>
        <v>0.53196828264578944</v>
      </c>
      <c r="G15" s="106">
        <v>53</v>
      </c>
    </row>
    <row r="16" spans="1:7">
      <c r="A16" s="98" t="s">
        <v>42</v>
      </c>
      <c r="B16" s="99">
        <v>50</v>
      </c>
      <c r="C16" s="99">
        <v>61.5</v>
      </c>
      <c r="D16" s="99">
        <v>80</v>
      </c>
      <c r="E16" s="99">
        <v>77.900000000000006</v>
      </c>
      <c r="F16" s="100">
        <f t="shared" si="0"/>
        <v>3.3524038944093144</v>
      </c>
      <c r="G16" s="106">
        <v>334</v>
      </c>
    </row>
    <row r="17" spans="1:7">
      <c r="A17" s="98" t="s">
        <v>43</v>
      </c>
      <c r="B17" s="99">
        <v>58.1</v>
      </c>
      <c r="C17" s="99">
        <v>72.7</v>
      </c>
      <c r="D17" s="99">
        <v>76.3</v>
      </c>
      <c r="E17" s="99">
        <v>76.5</v>
      </c>
      <c r="F17" s="100">
        <f t="shared" si="0"/>
        <v>11.030814011843821</v>
      </c>
      <c r="G17" s="106">
        <v>1099</v>
      </c>
    </row>
    <row r="18" spans="1:7">
      <c r="A18" s="98" t="s">
        <v>44</v>
      </c>
      <c r="B18" s="99">
        <v>55.5</v>
      </c>
      <c r="C18" s="99">
        <v>77.8</v>
      </c>
      <c r="D18" s="99" t="s">
        <v>35</v>
      </c>
      <c r="E18" s="99">
        <v>82.6</v>
      </c>
      <c r="F18" s="100">
        <f t="shared" si="0"/>
        <v>12.114824851952223</v>
      </c>
      <c r="G18" s="106">
        <v>1207</v>
      </c>
    </row>
    <row r="19" spans="1:7">
      <c r="A19" s="98" t="s">
        <v>45</v>
      </c>
      <c r="B19" s="99">
        <v>64.099999999999994</v>
      </c>
      <c r="C19" s="99" t="s">
        <v>35</v>
      </c>
      <c r="D19" s="99" t="s">
        <v>35</v>
      </c>
      <c r="E19" s="99" t="s">
        <v>35</v>
      </c>
      <c r="F19" s="100">
        <f t="shared" si="0"/>
        <v>0.69256248118036734</v>
      </c>
      <c r="G19" s="106">
        <v>69</v>
      </c>
    </row>
    <row r="20" spans="1:7">
      <c r="A20" s="98" t="s">
        <v>46</v>
      </c>
      <c r="B20" s="99">
        <v>66.099999999999994</v>
      </c>
      <c r="C20" s="99" t="s">
        <v>35</v>
      </c>
      <c r="D20" s="99">
        <v>82.4</v>
      </c>
      <c r="E20" s="99">
        <v>83.6</v>
      </c>
      <c r="F20" s="100">
        <f t="shared" si="0"/>
        <v>3.0011040851149251</v>
      </c>
      <c r="G20" s="106">
        <v>299</v>
      </c>
    </row>
    <row r="21" spans="1:7">
      <c r="A21" s="101" t="s">
        <v>47</v>
      </c>
      <c r="B21" s="102">
        <v>54.8</v>
      </c>
      <c r="C21" s="102">
        <v>34.799999999999997</v>
      </c>
      <c r="D21" s="102">
        <v>82.1</v>
      </c>
      <c r="E21" s="102" t="s">
        <v>35</v>
      </c>
      <c r="F21" s="100">
        <f t="shared" si="0"/>
        <v>17.906253136605439</v>
      </c>
      <c r="G21" s="106">
        <v>1784</v>
      </c>
    </row>
    <row r="22" spans="1:7">
      <c r="A22" s="101" t="s">
        <v>142</v>
      </c>
      <c r="B22" s="102">
        <v>41.6</v>
      </c>
      <c r="C22" s="102">
        <v>60.9</v>
      </c>
      <c r="D22" s="102">
        <v>60.3</v>
      </c>
      <c r="E22" s="102">
        <v>72.8</v>
      </c>
      <c r="F22" s="100">
        <f t="shared" si="0"/>
        <v>9.414834889089633</v>
      </c>
      <c r="G22" s="106">
        <v>938</v>
      </c>
    </row>
    <row r="23" spans="1:7">
      <c r="A23" s="103" t="s">
        <v>141</v>
      </c>
      <c r="B23" s="104">
        <v>52</v>
      </c>
      <c r="C23" s="104">
        <v>64.900000000000006</v>
      </c>
      <c r="D23" s="104">
        <v>74.900000000000006</v>
      </c>
      <c r="E23" s="104">
        <v>71.099999999999994</v>
      </c>
      <c r="F23" s="105">
        <f>G23/$G$23*100</f>
        <v>100</v>
      </c>
      <c r="G23" s="107">
        <f>SUM(G6:G22)</f>
        <v>9963</v>
      </c>
    </row>
    <row r="24" spans="1:7">
      <c r="A24" s="14" t="s">
        <v>144</v>
      </c>
    </row>
    <row r="25" spans="1:7">
      <c r="A25" s="14" t="s">
        <v>145</v>
      </c>
    </row>
    <row r="26" spans="1:7">
      <c r="A26" s="14" t="s">
        <v>146</v>
      </c>
    </row>
    <row r="27" spans="1:7">
      <c r="A27" s="18" t="s">
        <v>149</v>
      </c>
    </row>
    <row r="28" spans="1:7">
      <c r="A28" s="14" t="s">
        <v>99</v>
      </c>
    </row>
    <row r="30" spans="1:7">
      <c r="A30" s="23" t="s">
        <v>167</v>
      </c>
    </row>
  </sheetData>
  <mergeCells count="3">
    <mergeCell ref="F4:F5"/>
    <mergeCell ref="G4:G5"/>
    <mergeCell ref="A4:A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29" sqref="A29"/>
    </sheetView>
  </sheetViews>
  <sheetFormatPr baseColWidth="10" defaultRowHeight="15"/>
  <cols>
    <col min="1" max="1" width="13.42578125" bestFit="1" customWidth="1"/>
  </cols>
  <sheetData>
    <row r="1" spans="1:11">
      <c r="A1" s="30" t="s">
        <v>153</v>
      </c>
    </row>
    <row r="2" spans="1:11">
      <c r="A2" s="31"/>
    </row>
    <row r="3" spans="1:11" ht="25.5">
      <c r="A3" s="84"/>
      <c r="B3" s="85" t="s">
        <v>4</v>
      </c>
      <c r="C3" s="85" t="s">
        <v>48</v>
      </c>
      <c r="D3" s="85" t="s">
        <v>121</v>
      </c>
      <c r="E3" s="85" t="s">
        <v>28</v>
      </c>
      <c r="F3" s="85" t="s">
        <v>147</v>
      </c>
      <c r="G3" s="86" t="s">
        <v>57</v>
      </c>
      <c r="H3" s="86" t="s">
        <v>110</v>
      </c>
      <c r="I3" s="85" t="s">
        <v>56</v>
      </c>
      <c r="J3" s="85" t="s">
        <v>110</v>
      </c>
    </row>
    <row r="4" spans="1:11">
      <c r="A4" s="42" t="s">
        <v>49</v>
      </c>
      <c r="B4" s="87">
        <v>48.4</v>
      </c>
      <c r="C4" s="87">
        <v>66.7</v>
      </c>
      <c r="D4" s="88">
        <v>80</v>
      </c>
      <c r="E4" s="87">
        <v>74.400000000000006</v>
      </c>
      <c r="F4" s="88">
        <v>61.5</v>
      </c>
      <c r="G4" s="89">
        <v>339</v>
      </c>
      <c r="H4" s="91">
        <f>G4/$G$10</f>
        <v>5.4144705318639193E-2</v>
      </c>
      <c r="I4" s="89">
        <v>551</v>
      </c>
      <c r="J4" s="90">
        <f t="shared" ref="J4:J10" si="0">I4/$I$10</f>
        <v>5.5304627120345277E-2</v>
      </c>
      <c r="K4" s="5"/>
    </row>
    <row r="5" spans="1:11">
      <c r="A5" s="42" t="s">
        <v>50</v>
      </c>
      <c r="B5" s="88">
        <v>49</v>
      </c>
      <c r="C5" s="87">
        <v>67.2</v>
      </c>
      <c r="D5" s="88">
        <v>69.900000000000006</v>
      </c>
      <c r="E5" s="87">
        <v>72.400000000000006</v>
      </c>
      <c r="F5" s="87">
        <v>57.1</v>
      </c>
      <c r="G5" s="89">
        <v>407</v>
      </c>
      <c r="H5" s="91">
        <f t="shared" ref="H5:H10" si="1">G5/$G$10</f>
        <v>6.5005590161316087E-2</v>
      </c>
      <c r="I5" s="89">
        <v>713</v>
      </c>
      <c r="J5" s="62">
        <f t="shared" si="0"/>
        <v>7.1564789721971292E-2</v>
      </c>
      <c r="K5" s="5"/>
    </row>
    <row r="6" spans="1:11">
      <c r="A6" s="42" t="s">
        <v>51</v>
      </c>
      <c r="B6" s="59">
        <v>57.7</v>
      </c>
      <c r="C6" s="59">
        <v>67.7</v>
      </c>
      <c r="D6" s="61">
        <v>76.2</v>
      </c>
      <c r="E6" s="59">
        <v>61.7</v>
      </c>
      <c r="F6" s="59">
        <v>63.7</v>
      </c>
      <c r="G6" s="64">
        <v>327</v>
      </c>
      <c r="H6" s="91">
        <f t="shared" si="1"/>
        <v>5.2228078581696216E-2</v>
      </c>
      <c r="I6" s="64">
        <v>513</v>
      </c>
      <c r="J6" s="62">
        <f t="shared" si="0"/>
        <v>5.1490514905149054E-2</v>
      </c>
      <c r="K6" s="5"/>
    </row>
    <row r="7" spans="1:11">
      <c r="A7" s="37" t="s">
        <v>52</v>
      </c>
      <c r="B7" s="60">
        <v>56.9</v>
      </c>
      <c r="C7" s="60">
        <v>58.8</v>
      </c>
      <c r="D7" s="69">
        <v>76</v>
      </c>
      <c r="E7" s="60">
        <v>70.400000000000006</v>
      </c>
      <c r="F7" s="60">
        <v>63.4</v>
      </c>
      <c r="G7" s="64">
        <v>1405</v>
      </c>
      <c r="H7" s="91">
        <f t="shared" si="1"/>
        <v>0.22440504711707396</v>
      </c>
      <c r="I7" s="64">
        <v>2218</v>
      </c>
      <c r="J7" s="63">
        <f t="shared" si="0"/>
        <v>0.22262370771855866</v>
      </c>
      <c r="K7" s="58"/>
    </row>
    <row r="8" spans="1:11">
      <c r="A8" s="37" t="s">
        <v>53</v>
      </c>
      <c r="B8" s="60">
        <v>50.9</v>
      </c>
      <c r="C8" s="60">
        <v>64.7</v>
      </c>
      <c r="D8" s="69">
        <v>73.2</v>
      </c>
      <c r="E8" s="60">
        <v>74.400000000000006</v>
      </c>
      <c r="F8" s="60">
        <v>61.4</v>
      </c>
      <c r="G8" s="64">
        <v>571</v>
      </c>
      <c r="H8" s="91">
        <f t="shared" si="1"/>
        <v>9.1199488899536815E-2</v>
      </c>
      <c r="I8" s="64">
        <v>930</v>
      </c>
      <c r="J8" s="63">
        <f t="shared" si="0"/>
        <v>9.3345377898223433E-2</v>
      </c>
      <c r="K8" s="58"/>
    </row>
    <row r="9" spans="1:11">
      <c r="A9" s="37" t="s">
        <v>54</v>
      </c>
      <c r="B9" s="60">
        <v>49.8</v>
      </c>
      <c r="C9" s="60">
        <v>66.3</v>
      </c>
      <c r="D9" s="69">
        <v>74.7</v>
      </c>
      <c r="E9" s="60">
        <v>71.3</v>
      </c>
      <c r="F9" s="60">
        <v>63.8</v>
      </c>
      <c r="G9" s="64">
        <v>3212</v>
      </c>
      <c r="H9" s="91">
        <f t="shared" si="1"/>
        <v>0.51301708992173778</v>
      </c>
      <c r="I9" s="64">
        <v>5038</v>
      </c>
      <c r="J9" s="63">
        <f t="shared" si="0"/>
        <v>0.50567098263575228</v>
      </c>
      <c r="K9" s="58"/>
    </row>
    <row r="10" spans="1:11">
      <c r="A10" s="42" t="s">
        <v>55</v>
      </c>
      <c r="B10" s="61">
        <v>52</v>
      </c>
      <c r="C10" s="61">
        <v>64.900000000000006</v>
      </c>
      <c r="D10" s="61">
        <v>74.900000000000006</v>
      </c>
      <c r="E10" s="59">
        <v>71.099999999999994</v>
      </c>
      <c r="F10" s="59">
        <v>62.8</v>
      </c>
      <c r="G10" s="65">
        <f>SUM(G4:G9)</f>
        <v>6261</v>
      </c>
      <c r="H10" s="91">
        <f t="shared" si="1"/>
        <v>1</v>
      </c>
      <c r="I10" s="65">
        <f>SUM(I4:I9)</f>
        <v>9963</v>
      </c>
      <c r="J10" s="62">
        <f t="shared" si="0"/>
        <v>1</v>
      </c>
      <c r="K10" s="5"/>
    </row>
    <row r="11" spans="1:11">
      <c r="A11" s="14" t="s">
        <v>154</v>
      </c>
    </row>
    <row r="12" spans="1:11">
      <c r="A12" s="14" t="s">
        <v>155</v>
      </c>
    </row>
    <row r="13" spans="1:11">
      <c r="A13" s="14" t="s">
        <v>113</v>
      </c>
    </row>
    <row r="14" spans="1:11">
      <c r="A14" s="18" t="s">
        <v>149</v>
      </c>
    </row>
    <row r="15" spans="1:11">
      <c r="A15" s="14" t="s">
        <v>99</v>
      </c>
    </row>
    <row r="18" spans="1:4" s="14" customFormat="1" ht="12.75">
      <c r="A18" s="14" t="s">
        <v>112</v>
      </c>
    </row>
    <row r="19" spans="1:4" s="14" customFormat="1" ht="12.75">
      <c r="B19" s="81" t="s">
        <v>29</v>
      </c>
      <c r="C19" s="81" t="s">
        <v>30</v>
      </c>
      <c r="D19" s="81" t="s">
        <v>111</v>
      </c>
    </row>
    <row r="20" spans="1:4" s="14" customFormat="1" ht="12.75">
      <c r="A20" s="108" t="s">
        <v>49</v>
      </c>
      <c r="B20" s="61">
        <v>61</v>
      </c>
      <c r="C20" s="61">
        <v>62.3</v>
      </c>
      <c r="D20" s="59">
        <f>B20-C20</f>
        <v>-1.2999999999999972</v>
      </c>
    </row>
    <row r="21" spans="1:4" s="14" customFormat="1" ht="12.75">
      <c r="A21" s="108" t="s">
        <v>50</v>
      </c>
      <c r="B21" s="59">
        <v>59.6</v>
      </c>
      <c r="C21" s="59">
        <v>53.3</v>
      </c>
      <c r="D21" s="59">
        <f t="shared" ref="D21:D26" si="2">B21-C21</f>
        <v>6.3000000000000043</v>
      </c>
    </row>
    <row r="22" spans="1:4" s="14" customFormat="1" ht="12.75">
      <c r="A22" s="108" t="s">
        <v>51</v>
      </c>
      <c r="B22" s="59">
        <v>66.099999999999994</v>
      </c>
      <c r="C22" s="61">
        <v>58.2</v>
      </c>
      <c r="D22" s="59">
        <f t="shared" si="2"/>
        <v>7.8999999999999915</v>
      </c>
    </row>
    <row r="23" spans="1:4" s="14" customFormat="1" ht="12.75">
      <c r="A23" s="68" t="s">
        <v>52</v>
      </c>
      <c r="B23" s="59">
        <v>65.5</v>
      </c>
      <c r="C23" s="59">
        <v>60.7</v>
      </c>
      <c r="D23" s="59">
        <f t="shared" si="2"/>
        <v>4.7999999999999972</v>
      </c>
    </row>
    <row r="24" spans="1:4" s="14" customFormat="1" ht="12.75">
      <c r="A24" s="68" t="s">
        <v>53</v>
      </c>
      <c r="B24" s="59">
        <v>62.5</v>
      </c>
      <c r="C24" s="59">
        <v>60.3</v>
      </c>
      <c r="D24" s="59">
        <f t="shared" si="2"/>
        <v>2.2000000000000028</v>
      </c>
    </row>
    <row r="25" spans="1:4" s="14" customFormat="1" ht="12.75">
      <c r="A25" s="68" t="s">
        <v>54</v>
      </c>
      <c r="B25" s="59">
        <v>65.400000000000006</v>
      </c>
      <c r="C25" s="59">
        <v>61.4</v>
      </c>
      <c r="D25" s="61">
        <f t="shared" si="2"/>
        <v>4.0000000000000071</v>
      </c>
    </row>
    <row r="26" spans="1:4" s="14" customFormat="1" ht="12.75">
      <c r="A26" s="108" t="s">
        <v>55</v>
      </c>
      <c r="B26" s="59">
        <v>64.599999999999994</v>
      </c>
      <c r="C26" s="59">
        <v>60.5</v>
      </c>
      <c r="D26" s="59">
        <f t="shared" si="2"/>
        <v>4.0999999999999943</v>
      </c>
    </row>
    <row r="27" spans="1:4" s="14" customFormat="1" ht="12.75"/>
    <row r="28" spans="1:4" s="14" customFormat="1" ht="12.75"/>
    <row r="29" spans="1:4" s="14" customFormat="1" ht="12.75">
      <c r="A29" s="23" t="s">
        <v>167</v>
      </c>
    </row>
  </sheetData>
  <pageMargins left="0.7" right="0.7" top="0.75" bottom="0.75" header="0.3" footer="0.3"/>
  <pageSetup paperSize="9" orientation="portrait" r:id="rId1"/>
  <ignoredErrors>
    <ignoredError sqref="H1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E21" sqref="E21"/>
    </sheetView>
  </sheetViews>
  <sheetFormatPr baseColWidth="10" defaultRowHeight="15"/>
  <cols>
    <col min="1" max="8" width="18.42578125" customWidth="1"/>
  </cols>
  <sheetData>
    <row r="1" spans="1:8">
      <c r="A1" s="30" t="s">
        <v>156</v>
      </c>
    </row>
    <row r="3" spans="1:8">
      <c r="A3" s="4"/>
    </row>
    <row r="4" spans="1:8" s="120" customFormat="1" ht="25.5">
      <c r="A4" s="118"/>
      <c r="B4" s="85" t="s">
        <v>24</v>
      </c>
      <c r="C4" s="85" t="s">
        <v>26</v>
      </c>
      <c r="D4" s="85" t="s">
        <v>25</v>
      </c>
      <c r="E4" s="86" t="s">
        <v>168</v>
      </c>
      <c r="F4" s="85" t="s">
        <v>58</v>
      </c>
      <c r="G4" s="119"/>
      <c r="H4" s="85" t="s">
        <v>59</v>
      </c>
    </row>
    <row r="5" spans="1:8">
      <c r="A5" s="68" t="s">
        <v>49</v>
      </c>
      <c r="B5" s="69">
        <v>58.7</v>
      </c>
      <c r="C5" s="69">
        <v>10</v>
      </c>
      <c r="D5" s="69">
        <v>22.7</v>
      </c>
      <c r="E5" s="69">
        <v>7.1</v>
      </c>
      <c r="F5" s="69">
        <v>1.5</v>
      </c>
      <c r="G5" s="41"/>
      <c r="H5" s="69">
        <f t="shared" ref="H5:H10" si="0">C5+D5</f>
        <v>32.700000000000003</v>
      </c>
    </row>
    <row r="6" spans="1:8">
      <c r="A6" s="68" t="s">
        <v>50</v>
      </c>
      <c r="B6" s="69">
        <v>64.5</v>
      </c>
      <c r="C6" s="69">
        <v>8.1</v>
      </c>
      <c r="D6" s="69">
        <v>22.2</v>
      </c>
      <c r="E6" s="69">
        <v>4.4000000000000004</v>
      </c>
      <c r="F6" s="69">
        <v>0.7</v>
      </c>
      <c r="G6" s="41"/>
      <c r="H6" s="69">
        <f t="shared" si="0"/>
        <v>30.299999999999997</v>
      </c>
    </row>
    <row r="7" spans="1:8">
      <c r="A7" s="68" t="s">
        <v>51</v>
      </c>
      <c r="B7" s="69">
        <v>60.7</v>
      </c>
      <c r="C7" s="69">
        <v>8.3000000000000007</v>
      </c>
      <c r="D7" s="69">
        <v>23.6</v>
      </c>
      <c r="E7" s="69">
        <v>6.4</v>
      </c>
      <c r="F7" s="69">
        <v>0.9</v>
      </c>
      <c r="G7" s="41"/>
      <c r="H7" s="69">
        <f t="shared" si="0"/>
        <v>31.900000000000002</v>
      </c>
    </row>
    <row r="8" spans="1:8">
      <c r="A8" s="68" t="s">
        <v>52</v>
      </c>
      <c r="B8" s="69">
        <v>57.3</v>
      </c>
      <c r="C8" s="69">
        <v>7.7</v>
      </c>
      <c r="D8" s="69">
        <v>22.5</v>
      </c>
      <c r="E8" s="69">
        <v>11.7</v>
      </c>
      <c r="F8" s="69">
        <v>0.9</v>
      </c>
      <c r="G8" s="41"/>
      <c r="H8" s="69">
        <f t="shared" si="0"/>
        <v>30.2</v>
      </c>
    </row>
    <row r="9" spans="1:8">
      <c r="A9" s="68" t="s">
        <v>53</v>
      </c>
      <c r="B9" s="69">
        <v>51.4</v>
      </c>
      <c r="C9" s="69">
        <v>14.8</v>
      </c>
      <c r="D9" s="69">
        <v>27.5</v>
      </c>
      <c r="E9" s="69">
        <v>5.3</v>
      </c>
      <c r="F9" s="69">
        <v>1.1000000000000001</v>
      </c>
      <c r="G9" s="41"/>
      <c r="H9" s="69">
        <f t="shared" si="0"/>
        <v>42.3</v>
      </c>
    </row>
    <row r="10" spans="1:8">
      <c r="A10" s="68" t="s">
        <v>54</v>
      </c>
      <c r="B10" s="69">
        <v>54.2</v>
      </c>
      <c r="C10" s="69">
        <v>13.3</v>
      </c>
      <c r="D10" s="69">
        <v>23</v>
      </c>
      <c r="E10" s="69">
        <v>8.1999999999999993</v>
      </c>
      <c r="F10" s="69">
        <v>1.3</v>
      </c>
      <c r="G10" s="41"/>
      <c r="H10" s="69">
        <f t="shared" si="0"/>
        <v>36.299999999999997</v>
      </c>
    </row>
    <row r="11" spans="1:8">
      <c r="A11" s="68" t="s">
        <v>55</v>
      </c>
      <c r="B11" s="69">
        <v>55.9</v>
      </c>
      <c r="C11" s="69">
        <v>11.4</v>
      </c>
      <c r="D11" s="69">
        <v>23.2</v>
      </c>
      <c r="E11" s="69">
        <v>8.3000000000000007</v>
      </c>
      <c r="F11" s="69">
        <v>1.1000000000000001</v>
      </c>
      <c r="G11" s="41"/>
      <c r="H11" s="69">
        <f>C11+D11</f>
        <v>34.6</v>
      </c>
    </row>
    <row r="12" spans="1:8">
      <c r="A12" s="14" t="s">
        <v>157</v>
      </c>
    </row>
    <row r="13" spans="1:8">
      <c r="A13" s="14" t="s">
        <v>114</v>
      </c>
    </row>
    <row r="14" spans="1:8">
      <c r="A14" s="14" t="s">
        <v>99</v>
      </c>
    </row>
    <row r="15" spans="1:8">
      <c r="A15" s="4"/>
      <c r="B15" s="66"/>
      <c r="C15" s="66"/>
      <c r="D15" s="4"/>
    </row>
    <row r="16" spans="1:8">
      <c r="A16" s="4"/>
      <c r="B16" s="66"/>
      <c r="C16" s="66"/>
      <c r="D16" s="4"/>
    </row>
    <row r="17" spans="1:4">
      <c r="A17" s="23" t="s">
        <v>167</v>
      </c>
      <c r="B17" s="66"/>
      <c r="C17" s="66"/>
      <c r="D17" s="4"/>
    </row>
    <row r="18" spans="1:4">
      <c r="A18" s="4"/>
      <c r="B18" s="66"/>
      <c r="C18" s="67"/>
      <c r="D18" s="4"/>
    </row>
    <row r="19" spans="1:4">
      <c r="A19" s="4"/>
      <c r="B19" s="66"/>
      <c r="C19" s="66"/>
      <c r="D19" s="4"/>
    </row>
    <row r="20" spans="1:4">
      <c r="A20" s="4"/>
      <c r="B20" s="66"/>
      <c r="C20" s="66"/>
      <c r="D20" s="4"/>
    </row>
    <row r="21" spans="1:4">
      <c r="A21" s="4"/>
      <c r="B21" s="66"/>
      <c r="C21" s="66"/>
      <c r="D21" s="4"/>
    </row>
    <row r="22" spans="1:4">
      <c r="A22" s="4"/>
      <c r="B22" s="66"/>
      <c r="C22" s="66"/>
      <c r="D22"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baseColWidth="10" defaultRowHeight="12.75"/>
  <cols>
    <col min="1" max="1" width="34" style="14" customWidth="1"/>
    <col min="2" max="2" width="17.7109375" style="14" customWidth="1"/>
    <col min="3" max="16384" width="11.42578125" style="14"/>
  </cols>
  <sheetData>
    <row r="1" spans="1:8">
      <c r="A1" s="92" t="s">
        <v>163</v>
      </c>
    </row>
    <row r="2" spans="1:8">
      <c r="A2" s="13"/>
    </row>
    <row r="3" spans="1:8">
      <c r="A3" s="13" t="s">
        <v>100</v>
      </c>
      <c r="B3" s="15" t="s">
        <v>101</v>
      </c>
    </row>
    <row r="4" spans="1:8">
      <c r="A4" s="15" t="s">
        <v>102</v>
      </c>
    </row>
    <row r="5" spans="1:8">
      <c r="A5" s="16"/>
    </row>
    <row r="6" spans="1:8" ht="25.5">
      <c r="A6" s="43" t="s">
        <v>117</v>
      </c>
      <c r="B6" s="17" t="s">
        <v>116</v>
      </c>
    </row>
    <row r="7" spans="1:8">
      <c r="A7" s="15" t="s">
        <v>65</v>
      </c>
    </row>
    <row r="9" spans="1:8">
      <c r="A9" s="13" t="s">
        <v>106</v>
      </c>
      <c r="B9" s="14" t="s">
        <v>66</v>
      </c>
    </row>
    <row r="10" spans="1:8">
      <c r="A10" s="13"/>
    </row>
    <row r="11" spans="1:8" ht="30.75" customHeight="1">
      <c r="A11" s="43" t="s">
        <v>115</v>
      </c>
      <c r="B11" s="18" t="s">
        <v>67</v>
      </c>
      <c r="C11" s="19"/>
      <c r="D11" s="19"/>
      <c r="E11" s="19"/>
      <c r="F11" s="19"/>
      <c r="G11" s="19"/>
      <c r="H11" s="19"/>
    </row>
    <row r="12" spans="1:8">
      <c r="A12" s="14" t="s">
        <v>68</v>
      </c>
    </row>
    <row r="13" spans="1:8">
      <c r="B13" s="20" t="s">
        <v>69</v>
      </c>
      <c r="C13" s="20" t="s">
        <v>70</v>
      </c>
      <c r="D13" s="20"/>
    </row>
    <row r="14" spans="1:8">
      <c r="A14" s="20" t="s">
        <v>71</v>
      </c>
      <c r="B14" s="20" t="s">
        <v>72</v>
      </c>
      <c r="C14" s="21" t="s">
        <v>73</v>
      </c>
      <c r="D14" s="20"/>
    </row>
    <row r="15" spans="1:8">
      <c r="A15" s="20"/>
      <c r="B15" s="20"/>
      <c r="C15" s="21" t="s">
        <v>74</v>
      </c>
      <c r="D15" s="20"/>
    </row>
    <row r="16" spans="1:8">
      <c r="A16" s="20"/>
      <c r="B16" s="20"/>
      <c r="C16" s="21" t="s">
        <v>75</v>
      </c>
      <c r="D16" s="20"/>
    </row>
    <row r="17" spans="1:4">
      <c r="A17" s="20"/>
      <c r="B17" s="20"/>
      <c r="C17" s="21" t="s">
        <v>76</v>
      </c>
      <c r="D17" s="20"/>
    </row>
    <row r="18" spans="1:4">
      <c r="A18" s="20" t="s">
        <v>77</v>
      </c>
      <c r="B18" s="20"/>
      <c r="C18" s="21" t="s">
        <v>78</v>
      </c>
      <c r="D18" s="20"/>
    </row>
    <row r="19" spans="1:4">
      <c r="A19" s="20"/>
      <c r="B19" s="20"/>
      <c r="C19" s="21" t="s">
        <v>79</v>
      </c>
      <c r="D19" s="20"/>
    </row>
    <row r="20" spans="1:4">
      <c r="A20" s="20" t="s">
        <v>80</v>
      </c>
      <c r="B20" s="20"/>
      <c r="C20" s="21" t="s">
        <v>81</v>
      </c>
      <c r="D20" s="20"/>
    </row>
    <row r="21" spans="1:4">
      <c r="A21" s="20" t="s">
        <v>82</v>
      </c>
      <c r="B21" s="20"/>
      <c r="C21" s="21" t="s">
        <v>83</v>
      </c>
      <c r="D21" s="20"/>
    </row>
    <row r="22" spans="1:4">
      <c r="A22" s="20"/>
      <c r="B22" s="20"/>
      <c r="C22" s="21" t="s">
        <v>84</v>
      </c>
      <c r="D22" s="20"/>
    </row>
    <row r="23" spans="1:4">
      <c r="A23" s="20"/>
      <c r="B23" s="20"/>
      <c r="C23" s="21" t="s">
        <v>85</v>
      </c>
      <c r="D23" s="20"/>
    </row>
    <row r="24" spans="1:4">
      <c r="A24" s="20"/>
      <c r="B24" s="20"/>
      <c r="C24" s="21" t="s">
        <v>86</v>
      </c>
      <c r="D24" s="20"/>
    </row>
    <row r="25" spans="1:4">
      <c r="A25" s="20"/>
      <c r="B25" s="20"/>
      <c r="C25" s="21" t="s">
        <v>87</v>
      </c>
      <c r="D25" s="20"/>
    </row>
    <row r="26" spans="1:4">
      <c r="A26" s="20"/>
      <c r="B26" s="20"/>
      <c r="C26" s="21" t="s">
        <v>88</v>
      </c>
      <c r="D26" s="20"/>
    </row>
    <row r="27" spans="1:4">
      <c r="A27" s="20"/>
      <c r="B27" s="20"/>
      <c r="C27" s="21" t="s">
        <v>89</v>
      </c>
      <c r="D27" s="20"/>
    </row>
    <row r="28" spans="1:4">
      <c r="A28" s="20"/>
      <c r="B28" s="20"/>
      <c r="C28" s="21" t="s">
        <v>90</v>
      </c>
      <c r="D28" s="20"/>
    </row>
    <row r="29" spans="1:4">
      <c r="A29" s="20"/>
      <c r="B29" s="20"/>
      <c r="C29" s="21" t="s">
        <v>91</v>
      </c>
      <c r="D29" s="20"/>
    </row>
    <row r="30" spans="1:4">
      <c r="A30" s="20" t="s">
        <v>92</v>
      </c>
      <c r="B30" s="20" t="s">
        <v>93</v>
      </c>
      <c r="C30" s="21" t="s">
        <v>94</v>
      </c>
      <c r="D30" s="20"/>
    </row>
    <row r="31" spans="1:4">
      <c r="A31" s="14" t="s">
        <v>95</v>
      </c>
    </row>
    <row r="33" spans="1:2">
      <c r="A33" s="13" t="s">
        <v>108</v>
      </c>
      <c r="B33" s="14" t="s">
        <v>96</v>
      </c>
    </row>
    <row r="34" spans="1:2">
      <c r="A34" s="13"/>
      <c r="B34" s="14"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C25" sqref="C25"/>
    </sheetView>
  </sheetViews>
  <sheetFormatPr baseColWidth="10" defaultRowHeight="15"/>
  <cols>
    <col min="10" max="10" width="27.42578125" customWidth="1"/>
    <col min="14" max="14" width="12.7109375" customWidth="1"/>
  </cols>
  <sheetData>
    <row r="1" spans="1:10" ht="30.75" customHeight="1">
      <c r="A1" s="111" t="s">
        <v>164</v>
      </c>
      <c r="B1" s="111"/>
      <c r="C1" s="111"/>
      <c r="D1" s="111"/>
      <c r="E1" s="111"/>
      <c r="F1" s="111"/>
      <c r="G1" s="111"/>
      <c r="H1" s="111"/>
      <c r="I1" s="111"/>
      <c r="J1" s="111"/>
    </row>
    <row r="2" spans="1:10" ht="31.5" customHeight="1">
      <c r="A2" s="22"/>
      <c r="B2" s="22"/>
      <c r="C2" s="22"/>
      <c r="D2" s="22"/>
      <c r="E2" s="22"/>
      <c r="F2" s="22"/>
      <c r="G2" s="22"/>
      <c r="H2" s="22"/>
      <c r="I2" s="22"/>
      <c r="J2" s="22"/>
    </row>
    <row r="3" spans="1:10" ht="31.5" customHeight="1">
      <c r="A3" s="22"/>
      <c r="B3" s="22"/>
      <c r="C3" s="22"/>
      <c r="D3" s="22"/>
      <c r="E3" s="22"/>
      <c r="F3" s="22"/>
      <c r="G3" s="22"/>
      <c r="H3" s="22"/>
      <c r="I3" s="22"/>
      <c r="J3" s="22"/>
    </row>
    <row r="4" spans="1:10" ht="31.5" customHeight="1">
      <c r="A4" s="22"/>
      <c r="B4" s="22"/>
      <c r="C4" s="22"/>
      <c r="D4" s="22"/>
      <c r="E4" s="22"/>
      <c r="F4" s="22"/>
      <c r="G4" s="22"/>
      <c r="H4" s="22"/>
      <c r="I4" s="22"/>
      <c r="J4" s="22"/>
    </row>
    <row r="5" spans="1:10" ht="31.5" customHeight="1">
      <c r="A5" s="22"/>
      <c r="B5" s="22"/>
      <c r="C5" s="22"/>
      <c r="D5" s="22"/>
      <c r="E5" s="22"/>
      <c r="F5" s="22"/>
      <c r="G5" s="22"/>
      <c r="H5" s="22"/>
      <c r="I5" s="22"/>
      <c r="J5" s="22"/>
    </row>
    <row r="6" spans="1:10" ht="31.5" customHeight="1">
      <c r="A6" s="22"/>
      <c r="B6" s="22"/>
      <c r="C6" s="22"/>
      <c r="D6" s="22"/>
      <c r="E6" s="22"/>
      <c r="F6" s="22"/>
      <c r="G6" s="22"/>
      <c r="H6" s="22"/>
      <c r="I6" s="22"/>
      <c r="J6" s="22"/>
    </row>
    <row r="7" spans="1:10" ht="31.5" customHeight="1">
      <c r="A7" s="22"/>
      <c r="B7" s="22"/>
      <c r="C7" s="22"/>
      <c r="D7" s="22"/>
      <c r="E7" s="22"/>
      <c r="F7" s="22"/>
      <c r="G7" s="22"/>
      <c r="H7" s="22"/>
      <c r="I7" s="22"/>
      <c r="J7" s="22"/>
    </row>
    <row r="8" spans="1:10" ht="31.5" customHeight="1">
      <c r="A8" s="22"/>
      <c r="B8" s="22"/>
      <c r="C8" s="22"/>
      <c r="D8" s="22"/>
      <c r="E8" s="22"/>
      <c r="F8" s="22"/>
      <c r="G8" s="22"/>
      <c r="H8" s="22"/>
      <c r="I8" s="22"/>
      <c r="J8" s="22"/>
    </row>
    <row r="9" spans="1:10">
      <c r="A9" s="22"/>
      <c r="B9" s="22"/>
      <c r="C9" s="22"/>
      <c r="D9" s="22"/>
      <c r="E9" s="22"/>
      <c r="F9" s="22"/>
      <c r="G9" s="22"/>
      <c r="H9" s="22"/>
      <c r="I9" s="22"/>
      <c r="J9" s="22"/>
    </row>
    <row r="10" spans="1:10">
      <c r="A10" s="18" t="s">
        <v>122</v>
      </c>
      <c r="B10" s="22"/>
      <c r="C10" s="22"/>
      <c r="D10" s="22"/>
      <c r="E10" s="22"/>
      <c r="F10" s="22"/>
      <c r="G10" s="22"/>
      <c r="H10" s="22"/>
      <c r="I10" s="22"/>
      <c r="J10" s="22"/>
    </row>
    <row r="11" spans="1:10">
      <c r="A11" s="18" t="s">
        <v>149</v>
      </c>
      <c r="B11" s="29"/>
      <c r="C11" s="29"/>
      <c r="D11" s="29"/>
      <c r="E11" s="29"/>
      <c r="F11" s="29"/>
      <c r="G11" s="29"/>
      <c r="H11" s="29"/>
      <c r="I11" s="29"/>
      <c r="J11" s="29"/>
    </row>
    <row r="12" spans="1:10">
      <c r="A12" s="18" t="s">
        <v>98</v>
      </c>
      <c r="B12" s="22"/>
      <c r="C12" s="22"/>
      <c r="D12" s="22"/>
      <c r="E12" s="22"/>
      <c r="F12" s="22"/>
      <c r="G12" s="22"/>
      <c r="H12" s="22"/>
      <c r="I12" s="22"/>
      <c r="J12" s="22"/>
    </row>
    <row r="13" spans="1:10">
      <c r="A13" s="24"/>
      <c r="B13" s="22"/>
      <c r="C13" s="22"/>
      <c r="D13" s="22"/>
      <c r="E13" s="22"/>
      <c r="F13" s="22"/>
      <c r="G13" s="22"/>
      <c r="H13" s="22"/>
      <c r="I13" s="22"/>
      <c r="J13" s="22"/>
    </row>
    <row r="14" spans="1:10">
      <c r="A14" s="23"/>
      <c r="B14" s="22"/>
      <c r="C14" s="22"/>
      <c r="D14" s="22"/>
      <c r="E14" s="22"/>
      <c r="F14" s="22"/>
      <c r="G14" s="22"/>
      <c r="H14" s="22"/>
      <c r="I14" s="22"/>
      <c r="J14" s="22"/>
    </row>
    <row r="15" spans="1:10" ht="38.25">
      <c r="A15" s="42"/>
      <c r="B15" s="78" t="s">
        <v>2</v>
      </c>
      <c r="C15" s="78" t="s">
        <v>3</v>
      </c>
      <c r="D15" s="78" t="s">
        <v>1</v>
      </c>
      <c r="E15" s="79" t="s">
        <v>8</v>
      </c>
    </row>
    <row r="16" spans="1:10">
      <c r="A16" s="42" t="s">
        <v>148</v>
      </c>
      <c r="B16" s="93">
        <v>32.200000000000003</v>
      </c>
      <c r="C16" s="93">
        <v>37.299999999999997</v>
      </c>
      <c r="D16" s="93">
        <v>35.6</v>
      </c>
      <c r="E16" s="94">
        <v>31.2</v>
      </c>
    </row>
    <row r="17" spans="1:5">
      <c r="A17" s="42" t="s">
        <v>4</v>
      </c>
      <c r="B17" s="93">
        <v>44.2</v>
      </c>
      <c r="C17" s="93">
        <v>46.2</v>
      </c>
      <c r="D17" s="93">
        <v>45.6</v>
      </c>
      <c r="E17" s="94">
        <v>43</v>
      </c>
    </row>
    <row r="18" spans="1:5">
      <c r="A18" s="42" t="s">
        <v>7</v>
      </c>
      <c r="B18" s="93">
        <v>29.2</v>
      </c>
      <c r="C18" s="93">
        <v>30.9</v>
      </c>
      <c r="D18" s="93">
        <v>30.5</v>
      </c>
      <c r="E18" s="94">
        <v>32.200000000000003</v>
      </c>
    </row>
    <row r="19" spans="1:5">
      <c r="A19" s="42" t="s">
        <v>121</v>
      </c>
      <c r="B19" s="93">
        <v>14.7</v>
      </c>
      <c r="C19" s="93">
        <v>19.2</v>
      </c>
      <c r="D19" s="93">
        <v>16.7</v>
      </c>
      <c r="E19" s="94">
        <v>18.100000000000001</v>
      </c>
    </row>
    <row r="20" spans="1:5">
      <c r="A20" s="42" t="s">
        <v>28</v>
      </c>
      <c r="B20" s="93">
        <v>25.7</v>
      </c>
      <c r="C20" s="93">
        <v>25.4</v>
      </c>
      <c r="D20" s="93">
        <v>25.5</v>
      </c>
      <c r="E20" s="94">
        <v>26.5</v>
      </c>
    </row>
    <row r="23" spans="1:5">
      <c r="A23" s="23" t="s">
        <v>167</v>
      </c>
    </row>
  </sheetData>
  <mergeCells count="1">
    <mergeCell ref="A1:J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A36" sqref="A36"/>
    </sheetView>
  </sheetViews>
  <sheetFormatPr baseColWidth="10" defaultRowHeight="15"/>
  <cols>
    <col min="2" max="3" width="13.42578125" bestFit="1" customWidth="1"/>
  </cols>
  <sheetData>
    <row r="1" spans="1:8">
      <c r="A1" s="25" t="s">
        <v>125</v>
      </c>
      <c r="B1" s="26"/>
      <c r="C1" s="26"/>
      <c r="D1" s="26"/>
      <c r="E1" s="26"/>
      <c r="F1" s="26"/>
      <c r="G1" s="26"/>
      <c r="H1" s="26"/>
    </row>
    <row r="2" spans="1:8">
      <c r="A2" s="24"/>
    </row>
    <row r="22" spans="1:3">
      <c r="A22" s="27" t="s">
        <v>123</v>
      </c>
    </row>
    <row r="23" spans="1:3">
      <c r="A23" s="18" t="s">
        <v>149</v>
      </c>
    </row>
    <row r="24" spans="1:3">
      <c r="A24" s="27" t="s">
        <v>99</v>
      </c>
    </row>
    <row r="25" spans="1:3">
      <c r="A25" s="24"/>
    </row>
    <row r="27" spans="1:3">
      <c r="A27" s="42"/>
      <c r="B27" s="59" t="s">
        <v>10</v>
      </c>
      <c r="C27" s="59" t="s">
        <v>9</v>
      </c>
    </row>
    <row r="28" spans="1:3">
      <c r="A28" s="70" t="s">
        <v>147</v>
      </c>
      <c r="B28" s="59">
        <v>62.1</v>
      </c>
      <c r="C28" s="73">
        <v>62.8</v>
      </c>
    </row>
    <row r="29" spans="1:3">
      <c r="A29" s="70" t="s">
        <v>4</v>
      </c>
      <c r="B29" s="59">
        <v>52.4</v>
      </c>
      <c r="C29" s="74">
        <v>52</v>
      </c>
    </row>
    <row r="30" spans="1:3">
      <c r="A30" s="70" t="s">
        <v>5</v>
      </c>
      <c r="B30" s="59">
        <v>63.4</v>
      </c>
      <c r="C30" s="73">
        <v>64.900000000000006</v>
      </c>
    </row>
    <row r="31" spans="1:3">
      <c r="A31" s="70" t="s">
        <v>121</v>
      </c>
      <c r="B31" s="59">
        <v>72.7</v>
      </c>
      <c r="C31" s="74">
        <v>74.900000000000006</v>
      </c>
    </row>
    <row r="32" spans="1:3">
      <c r="A32" s="70" t="s">
        <v>28</v>
      </c>
      <c r="B32" s="59">
        <v>69.900000000000006</v>
      </c>
      <c r="C32" s="73">
        <v>71.099999999999994</v>
      </c>
    </row>
    <row r="35" spans="1:1">
      <c r="A35" s="23" t="s">
        <v>167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A34" sqref="A34"/>
    </sheetView>
  </sheetViews>
  <sheetFormatPr baseColWidth="10" defaultRowHeight="16.5"/>
  <cols>
    <col min="1" max="1" width="11.42578125" style="1"/>
    <col min="2" max="2" width="13.5703125" style="1" customWidth="1"/>
    <col min="3" max="16384" width="11.42578125" style="1"/>
  </cols>
  <sheetData>
    <row r="1" spans="1:1">
      <c r="A1" s="32" t="s">
        <v>124</v>
      </c>
    </row>
    <row r="2" spans="1:1">
      <c r="A2" s="24"/>
    </row>
    <row r="22" spans="1:4">
      <c r="A22" s="18" t="s">
        <v>126</v>
      </c>
    </row>
    <row r="23" spans="1:4">
      <c r="A23" s="18" t="s">
        <v>149</v>
      </c>
    </row>
    <row r="24" spans="1:4">
      <c r="A24" s="18" t="s">
        <v>99</v>
      </c>
    </row>
    <row r="25" spans="1:4">
      <c r="A25" s="28"/>
    </row>
    <row r="26" spans="1:4">
      <c r="A26" s="42"/>
      <c r="B26" s="59" t="s">
        <v>3</v>
      </c>
      <c r="C26" s="59" t="s">
        <v>2</v>
      </c>
    </row>
    <row r="27" spans="1:4">
      <c r="A27" s="77" t="s">
        <v>147</v>
      </c>
      <c r="B27" s="75">
        <v>64.3</v>
      </c>
      <c r="C27" s="75">
        <v>60.2</v>
      </c>
    </row>
    <row r="28" spans="1:4">
      <c r="A28" s="77" t="s">
        <v>4</v>
      </c>
      <c r="B28" s="76">
        <v>54.8</v>
      </c>
      <c r="C28" s="75">
        <v>45.1</v>
      </c>
      <c r="D28" s="95">
        <f>B28-C28</f>
        <v>9.6999999999999957</v>
      </c>
    </row>
    <row r="29" spans="1:4">
      <c r="A29" s="77" t="s">
        <v>5</v>
      </c>
      <c r="B29" s="75">
        <v>66.599999999999994</v>
      </c>
      <c r="C29" s="75">
        <v>58.7</v>
      </c>
      <c r="D29" s="95">
        <f t="shared" ref="D29:D31" si="0">B29-C29</f>
        <v>7.8999999999999915</v>
      </c>
    </row>
    <row r="30" spans="1:4">
      <c r="A30" s="77" t="s">
        <v>121</v>
      </c>
      <c r="B30" s="75">
        <v>77.8</v>
      </c>
      <c r="C30" s="75">
        <v>72.7</v>
      </c>
      <c r="D30" s="95">
        <f t="shared" si="0"/>
        <v>5.0999999999999943</v>
      </c>
    </row>
    <row r="31" spans="1:4">
      <c r="A31" s="77" t="s">
        <v>28</v>
      </c>
      <c r="B31" s="75">
        <v>72.5</v>
      </c>
      <c r="C31" s="75">
        <v>69.099999999999994</v>
      </c>
      <c r="D31" s="95">
        <f t="shared" si="0"/>
        <v>3.4000000000000057</v>
      </c>
    </row>
    <row r="33" spans="1:3">
      <c r="A33" s="23" t="s">
        <v>167</v>
      </c>
    </row>
    <row r="36" spans="1:3">
      <c r="B36" s="2"/>
      <c r="C36" s="2"/>
    </row>
    <row r="37" spans="1:3">
      <c r="A37" s="3"/>
      <c r="B37" s="2"/>
      <c r="C37" s="2"/>
    </row>
    <row r="38" spans="1:3">
      <c r="A38" s="3"/>
      <c r="B38" s="2"/>
      <c r="C38" s="2"/>
    </row>
    <row r="39" spans="1:3">
      <c r="A39" s="3"/>
      <c r="B39" s="2"/>
      <c r="C39" s="2"/>
    </row>
    <row r="40" spans="1:3">
      <c r="A40" s="3"/>
      <c r="B40" s="2"/>
      <c r="C40" s="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6" sqref="A16"/>
    </sheetView>
  </sheetViews>
  <sheetFormatPr baseColWidth="10" defaultRowHeight="15"/>
  <sheetData>
    <row r="1" spans="1:3">
      <c r="A1" s="30" t="s">
        <v>127</v>
      </c>
    </row>
    <row r="2" spans="1:3">
      <c r="A2" s="31"/>
    </row>
    <row r="3" spans="1:3" ht="16.5">
      <c r="A3" s="1"/>
      <c r="B3" s="1"/>
      <c r="C3" s="1"/>
    </row>
    <row r="4" spans="1:3">
      <c r="A4" s="80"/>
      <c r="B4" s="81" t="s">
        <v>11</v>
      </c>
      <c r="C4" s="81" t="s">
        <v>10</v>
      </c>
    </row>
    <row r="5" spans="1:3">
      <c r="A5" s="70" t="s">
        <v>147</v>
      </c>
      <c r="B5" s="59">
        <v>-4.0999999999999996</v>
      </c>
      <c r="C5" s="61">
        <v>-4</v>
      </c>
    </row>
    <row r="6" spans="1:3">
      <c r="A6" s="70" t="s">
        <v>4</v>
      </c>
      <c r="B6" s="59">
        <v>-9.6999999999999993</v>
      </c>
      <c r="C6" s="59">
        <v>-8.8000000000000043</v>
      </c>
    </row>
    <row r="7" spans="1:3">
      <c r="A7" s="70" t="s">
        <v>5</v>
      </c>
      <c r="B7" s="59">
        <v>-7.9</v>
      </c>
      <c r="C7" s="59">
        <v>-10.099999999999994</v>
      </c>
    </row>
    <row r="8" spans="1:3">
      <c r="A8" s="70" t="s">
        <v>121</v>
      </c>
      <c r="B8" s="59">
        <v>-5.0999999999999996</v>
      </c>
      <c r="C8" s="59">
        <v>-1.1000000000000085</v>
      </c>
    </row>
    <row r="9" spans="1:3">
      <c r="A9" s="70" t="s">
        <v>28</v>
      </c>
      <c r="B9" s="59">
        <v>-3.4</v>
      </c>
      <c r="C9" s="59">
        <v>-4.2000000000000028</v>
      </c>
    </row>
    <row r="11" spans="1:3">
      <c r="A11" s="14" t="s">
        <v>103</v>
      </c>
    </row>
    <row r="12" spans="1:3">
      <c r="A12" s="14" t="s">
        <v>128</v>
      </c>
    </row>
    <row r="13" spans="1:3">
      <c r="A13" s="18" t="s">
        <v>149</v>
      </c>
    </row>
    <row r="14" spans="1:3">
      <c r="A14" s="14" t="s">
        <v>99</v>
      </c>
    </row>
    <row r="16" spans="1:3">
      <c r="A16" s="23" t="s">
        <v>167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A33" sqref="A33"/>
    </sheetView>
  </sheetViews>
  <sheetFormatPr baseColWidth="10" defaultRowHeight="15"/>
  <sheetData>
    <row r="1" spans="1:1">
      <c r="A1" s="30" t="s">
        <v>129</v>
      </c>
    </row>
    <row r="2" spans="1:1">
      <c r="A2" s="31"/>
    </row>
    <row r="19" spans="1:4">
      <c r="A19" s="14" t="s">
        <v>130</v>
      </c>
    </row>
    <row r="20" spans="1:4">
      <c r="A20" s="14" t="s">
        <v>131</v>
      </c>
    </row>
    <row r="21" spans="1:4">
      <c r="A21" s="14" t="s">
        <v>99</v>
      </c>
    </row>
    <row r="23" spans="1:4">
      <c r="A23" s="112" t="s">
        <v>0</v>
      </c>
      <c r="B23" s="112"/>
      <c r="C23" s="82" t="s">
        <v>12</v>
      </c>
    </row>
    <row r="24" spans="1:4">
      <c r="A24" s="70" t="s">
        <v>4</v>
      </c>
      <c r="B24" s="71" t="s">
        <v>13</v>
      </c>
      <c r="C24" s="74">
        <v>58</v>
      </c>
    </row>
    <row r="25" spans="1:4">
      <c r="A25" s="72" t="s">
        <v>0</v>
      </c>
      <c r="B25" s="71" t="s">
        <v>14</v>
      </c>
      <c r="C25" s="74">
        <v>39</v>
      </c>
      <c r="D25" s="96"/>
    </row>
    <row r="26" spans="1:4">
      <c r="A26" s="70" t="s">
        <v>5</v>
      </c>
      <c r="B26" s="71" t="s">
        <v>13</v>
      </c>
      <c r="C26" s="73">
        <v>66.7</v>
      </c>
    </row>
    <row r="27" spans="1:4">
      <c r="A27" s="72" t="s">
        <v>0</v>
      </c>
      <c r="B27" s="71" t="s">
        <v>14</v>
      </c>
      <c r="C27" s="73">
        <v>57.2</v>
      </c>
      <c r="D27" s="96"/>
    </row>
    <row r="28" spans="1:4">
      <c r="A28" s="70" t="s">
        <v>121</v>
      </c>
      <c r="B28" s="71" t="s">
        <v>13</v>
      </c>
      <c r="C28" s="73">
        <v>77.400000000000006</v>
      </c>
    </row>
    <row r="29" spans="1:4">
      <c r="A29" s="72"/>
      <c r="B29" s="71" t="s">
        <v>14</v>
      </c>
      <c r="C29" s="74">
        <v>70</v>
      </c>
      <c r="D29" s="96"/>
    </row>
    <row r="30" spans="1:4">
      <c r="A30" s="70" t="s">
        <v>28</v>
      </c>
      <c r="B30" s="71" t="s">
        <v>13</v>
      </c>
      <c r="C30" s="74">
        <v>73</v>
      </c>
    </row>
    <row r="31" spans="1:4">
      <c r="A31" s="72" t="s">
        <v>0</v>
      </c>
      <c r="B31" s="71" t="s">
        <v>14</v>
      </c>
      <c r="C31" s="74">
        <v>66.7</v>
      </c>
      <c r="D31" s="96"/>
    </row>
    <row r="33" spans="1:1">
      <c r="A33" s="23" t="s">
        <v>167</v>
      </c>
    </row>
  </sheetData>
  <mergeCells count="1">
    <mergeCell ref="A23:B2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3" workbookViewId="0">
      <selection activeCell="A40" sqref="A40"/>
    </sheetView>
  </sheetViews>
  <sheetFormatPr baseColWidth="10" defaultRowHeight="15"/>
  <cols>
    <col min="1" max="1" width="41.85546875" customWidth="1"/>
    <col min="3" max="3" width="11.42578125" customWidth="1"/>
  </cols>
  <sheetData>
    <row r="1" spans="1:4">
      <c r="A1" s="30" t="s">
        <v>151</v>
      </c>
    </row>
    <row r="4" spans="1:4" ht="25.5">
      <c r="A4" s="110" t="s">
        <v>0</v>
      </c>
      <c r="B4" s="109" t="s">
        <v>12</v>
      </c>
      <c r="C4" s="85" t="s">
        <v>32</v>
      </c>
      <c r="D4" s="109" t="s">
        <v>31</v>
      </c>
    </row>
    <row r="5" spans="1:4">
      <c r="A5" s="36" t="s">
        <v>16</v>
      </c>
      <c r="B5" s="83">
        <v>68</v>
      </c>
      <c r="C5" s="40">
        <f t="shared" ref="C5:C13" si="0">D5/$D$14*100</f>
        <v>8.6520124460503869</v>
      </c>
      <c r="D5" s="34">
        <v>862</v>
      </c>
    </row>
    <row r="6" spans="1:4">
      <c r="A6" s="36" t="s">
        <v>18</v>
      </c>
      <c r="B6" s="83">
        <v>66.900000000000006</v>
      </c>
      <c r="C6" s="40">
        <f t="shared" si="0"/>
        <v>13.018167218709223</v>
      </c>
      <c r="D6" s="34">
        <v>1297</v>
      </c>
    </row>
    <row r="7" spans="1:4">
      <c r="A7" s="36" t="s">
        <v>15</v>
      </c>
      <c r="B7" s="83">
        <v>66.400000000000006</v>
      </c>
      <c r="C7" s="40">
        <f t="shared" si="0"/>
        <v>2.3888387032018468</v>
      </c>
      <c r="D7" s="34">
        <v>238</v>
      </c>
    </row>
    <row r="8" spans="1:4">
      <c r="A8" s="36" t="s">
        <v>19</v>
      </c>
      <c r="B8" s="83">
        <v>64</v>
      </c>
      <c r="C8" s="40">
        <f t="shared" si="0"/>
        <v>27.983539094650205</v>
      </c>
      <c r="D8" s="34">
        <v>2788</v>
      </c>
    </row>
    <row r="9" spans="1:4">
      <c r="A9" s="36" t="s">
        <v>17</v>
      </c>
      <c r="B9" s="83">
        <v>63.4</v>
      </c>
      <c r="C9" s="40">
        <f t="shared" si="0"/>
        <v>7.3471845829569409</v>
      </c>
      <c r="D9" s="34">
        <v>732</v>
      </c>
    </row>
    <row r="10" spans="1:4">
      <c r="A10" s="36" t="s">
        <v>21</v>
      </c>
      <c r="B10" s="83">
        <v>62.8</v>
      </c>
      <c r="C10" s="40">
        <f t="shared" si="0"/>
        <v>1.2947907256850346</v>
      </c>
      <c r="D10" s="34">
        <v>129</v>
      </c>
    </row>
    <row r="11" spans="1:4">
      <c r="A11" s="36" t="s">
        <v>20</v>
      </c>
      <c r="B11" s="83">
        <v>61.7</v>
      </c>
      <c r="C11" s="40">
        <f t="shared" si="0"/>
        <v>22.824450466726891</v>
      </c>
      <c r="D11" s="34">
        <v>2274</v>
      </c>
    </row>
    <row r="12" spans="1:4">
      <c r="A12" s="36" t="s">
        <v>23</v>
      </c>
      <c r="B12" s="83">
        <v>57.9</v>
      </c>
      <c r="C12" s="40">
        <f t="shared" si="0"/>
        <v>7.4375188196326407</v>
      </c>
      <c r="D12" s="34">
        <v>741</v>
      </c>
    </row>
    <row r="13" spans="1:4">
      <c r="A13" s="36" t="s">
        <v>22</v>
      </c>
      <c r="B13" s="83">
        <v>54.2</v>
      </c>
      <c r="C13" s="40">
        <f t="shared" si="0"/>
        <v>9.0534979423868318</v>
      </c>
      <c r="D13" s="34">
        <v>902</v>
      </c>
    </row>
    <row r="14" spans="1:4">
      <c r="C14" s="12"/>
      <c r="D14" s="41">
        <f>SUM(D5:D13)</f>
        <v>9963</v>
      </c>
    </row>
    <row r="15" spans="1:4">
      <c r="A15" s="14" t="s">
        <v>118</v>
      </c>
    </row>
    <row r="16" spans="1:4">
      <c r="A16" s="14" t="s">
        <v>119</v>
      </c>
    </row>
    <row r="17" spans="1:7">
      <c r="A17" s="14" t="s">
        <v>104</v>
      </c>
    </row>
    <row r="18" spans="1:7">
      <c r="A18" s="14" t="s">
        <v>120</v>
      </c>
    </row>
    <row r="19" spans="1:7">
      <c r="A19" s="14" t="s">
        <v>99</v>
      </c>
    </row>
    <row r="21" spans="1:7">
      <c r="A21" s="13" t="s">
        <v>166</v>
      </c>
    </row>
    <row r="22" spans="1:7" ht="25.5">
      <c r="A22" s="110" t="s">
        <v>0</v>
      </c>
      <c r="B22" s="86" t="s">
        <v>165</v>
      </c>
      <c r="C22" s="86" t="s">
        <v>50</v>
      </c>
      <c r="D22" s="86" t="s">
        <v>51</v>
      </c>
      <c r="E22" s="86" t="s">
        <v>52</v>
      </c>
      <c r="F22" s="86" t="s">
        <v>53</v>
      </c>
      <c r="G22" s="86" t="s">
        <v>54</v>
      </c>
    </row>
    <row r="23" spans="1:7">
      <c r="A23" s="36" t="s">
        <v>16</v>
      </c>
      <c r="B23" s="59">
        <v>65</v>
      </c>
      <c r="C23" s="59">
        <v>65</v>
      </c>
      <c r="D23" s="59">
        <v>57.5</v>
      </c>
      <c r="E23" s="59">
        <v>78.3</v>
      </c>
      <c r="F23" s="59">
        <v>76</v>
      </c>
      <c r="G23" s="59">
        <v>65.5</v>
      </c>
    </row>
    <row r="24" spans="1:7">
      <c r="A24" s="36" t="s">
        <v>18</v>
      </c>
      <c r="B24" s="59">
        <v>63.6</v>
      </c>
      <c r="C24" s="59">
        <v>58.6</v>
      </c>
      <c r="D24" s="59">
        <v>67.7</v>
      </c>
      <c r="E24" s="59">
        <v>71.099999999999994</v>
      </c>
      <c r="F24" s="59">
        <v>72.099999999999994</v>
      </c>
      <c r="G24" s="59">
        <v>67.8</v>
      </c>
    </row>
    <row r="25" spans="1:7">
      <c r="A25" s="36" t="s">
        <v>15</v>
      </c>
      <c r="B25" s="59">
        <v>70.3</v>
      </c>
      <c r="C25" s="59">
        <v>65</v>
      </c>
      <c r="D25" s="59" t="s">
        <v>35</v>
      </c>
      <c r="E25" s="59">
        <v>62.9</v>
      </c>
      <c r="F25" s="59">
        <v>48.1</v>
      </c>
      <c r="G25" s="59">
        <v>64.400000000000006</v>
      </c>
    </row>
    <row r="26" spans="1:7">
      <c r="A26" s="36" t="s">
        <v>19</v>
      </c>
      <c r="B26" s="59">
        <v>68.099999999999994</v>
      </c>
      <c r="C26" s="59">
        <v>62.5</v>
      </c>
      <c r="D26" s="59">
        <v>64.099999999999994</v>
      </c>
      <c r="E26" s="59">
        <v>67.599999999999994</v>
      </c>
      <c r="F26" s="59">
        <v>60.8</v>
      </c>
      <c r="G26" s="59">
        <v>67.900000000000006</v>
      </c>
    </row>
    <row r="27" spans="1:7">
      <c r="A27" s="36" t="s">
        <v>17</v>
      </c>
      <c r="B27" s="59">
        <v>57</v>
      </c>
      <c r="C27" s="59">
        <v>61.1</v>
      </c>
      <c r="D27" s="59">
        <v>66.400000000000006</v>
      </c>
      <c r="E27" s="59">
        <v>62</v>
      </c>
      <c r="F27" s="59">
        <v>63.4</v>
      </c>
      <c r="G27" s="59">
        <v>65.7</v>
      </c>
    </row>
    <row r="28" spans="1:7">
      <c r="A28" s="36" t="s">
        <v>21</v>
      </c>
      <c r="B28" s="59">
        <v>59</v>
      </c>
      <c r="C28" s="59">
        <v>51.2</v>
      </c>
      <c r="D28" s="59">
        <v>59.2</v>
      </c>
      <c r="E28" s="59">
        <v>61.8</v>
      </c>
      <c r="F28" s="59">
        <v>65.5</v>
      </c>
      <c r="G28" s="59">
        <v>63.6</v>
      </c>
    </row>
    <row r="29" spans="1:7">
      <c r="A29" s="36" t="s">
        <v>20</v>
      </c>
      <c r="B29" s="59" t="s">
        <v>35</v>
      </c>
      <c r="C29" s="59" t="s">
        <v>35</v>
      </c>
      <c r="D29" s="59" t="s">
        <v>35</v>
      </c>
      <c r="E29" s="59">
        <v>63.3</v>
      </c>
      <c r="F29" s="59" t="s">
        <v>35</v>
      </c>
      <c r="G29" s="59">
        <v>59.7</v>
      </c>
    </row>
    <row r="30" spans="1:7">
      <c r="A30" s="36" t="s">
        <v>23</v>
      </c>
      <c r="B30" s="59">
        <v>52</v>
      </c>
      <c r="C30" s="59">
        <v>51.4</v>
      </c>
      <c r="D30" s="59">
        <v>55.8</v>
      </c>
      <c r="E30" s="59">
        <v>58.5</v>
      </c>
      <c r="F30" s="59">
        <v>43.2</v>
      </c>
      <c r="G30" s="59">
        <v>55.3</v>
      </c>
    </row>
    <row r="31" spans="1:7">
      <c r="A31" s="36" t="s">
        <v>22</v>
      </c>
      <c r="B31" s="59" t="s">
        <v>35</v>
      </c>
      <c r="C31" s="59">
        <v>55.2</v>
      </c>
      <c r="D31" s="59">
        <v>76.7</v>
      </c>
      <c r="E31" s="59">
        <v>58.6</v>
      </c>
      <c r="F31" s="59">
        <v>60.6</v>
      </c>
      <c r="G31" s="59">
        <v>54.4</v>
      </c>
    </row>
    <row r="40" spans="1:1">
      <c r="A40" s="23" t="s">
        <v>167</v>
      </c>
    </row>
  </sheetData>
  <sortState ref="A5:D13">
    <sortCondition descending="1" ref="B5:B13"/>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C35" sqref="C35"/>
    </sheetView>
  </sheetViews>
  <sheetFormatPr baseColWidth="10" defaultRowHeight="15"/>
  <cols>
    <col min="1" max="1" width="27.7109375" customWidth="1"/>
  </cols>
  <sheetData>
    <row r="1" spans="1:1">
      <c r="A1" s="30" t="s">
        <v>132</v>
      </c>
    </row>
    <row r="2" spans="1:1">
      <c r="A2" s="31"/>
    </row>
    <row r="19" spans="1:5">
      <c r="A19" s="14" t="s">
        <v>133</v>
      </c>
    </row>
    <row r="20" spans="1:5">
      <c r="A20" s="14" t="s">
        <v>105</v>
      </c>
    </row>
    <row r="21" spans="1:5">
      <c r="A21" s="14" t="s">
        <v>99</v>
      </c>
    </row>
    <row r="23" spans="1:5">
      <c r="A23" s="42"/>
      <c r="B23" s="59" t="s">
        <v>2</v>
      </c>
      <c r="C23" s="59" t="s">
        <v>3</v>
      </c>
      <c r="D23" s="59" t="s">
        <v>1</v>
      </c>
      <c r="E23" s="59" t="s">
        <v>10</v>
      </c>
    </row>
    <row r="24" spans="1:5">
      <c r="A24" s="42" t="s">
        <v>24</v>
      </c>
      <c r="B24" s="73">
        <v>51.9</v>
      </c>
      <c r="C24" s="74">
        <v>58</v>
      </c>
      <c r="D24" s="73">
        <v>55.9</v>
      </c>
      <c r="E24" s="73">
        <v>55.1</v>
      </c>
    </row>
    <row r="25" spans="1:5">
      <c r="A25" s="42" t="s">
        <v>25</v>
      </c>
      <c r="B25" s="73">
        <v>28.1</v>
      </c>
      <c r="C25" s="73">
        <v>20.7</v>
      </c>
      <c r="D25" s="73">
        <v>23.2</v>
      </c>
      <c r="E25" s="73">
        <v>24.5</v>
      </c>
    </row>
    <row r="26" spans="1:5">
      <c r="A26" s="42" t="s">
        <v>26</v>
      </c>
      <c r="B26" s="73">
        <v>8.6999999999999993</v>
      </c>
      <c r="C26" s="73">
        <v>12.8</v>
      </c>
      <c r="D26" s="73">
        <v>11.4</v>
      </c>
      <c r="E26" s="73">
        <v>10.1</v>
      </c>
    </row>
    <row r="27" spans="1:5">
      <c r="A27" s="42" t="s">
        <v>168</v>
      </c>
      <c r="B27" s="73">
        <v>9.5</v>
      </c>
      <c r="C27" s="73">
        <v>7.7</v>
      </c>
      <c r="D27" s="73">
        <v>8.3000000000000007</v>
      </c>
      <c r="E27" s="73">
        <v>9.3000000000000007</v>
      </c>
    </row>
    <row r="28" spans="1:5">
      <c r="A28" s="42" t="s">
        <v>27</v>
      </c>
      <c r="B28" s="73">
        <v>1.7</v>
      </c>
      <c r="C28" s="73">
        <v>0.8</v>
      </c>
      <c r="D28" s="73">
        <v>1.1000000000000001</v>
      </c>
      <c r="E28" s="74">
        <v>1</v>
      </c>
    </row>
    <row r="31" spans="1:5">
      <c r="A31" s="23" t="s">
        <v>167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Source et champ</vt:lpstr>
      <vt:lpstr>méthodologie</vt:lpstr>
      <vt:lpstr>Graphique 1</vt:lpstr>
      <vt:lpstr>Graphique 2</vt:lpstr>
      <vt:lpstr>Graphique 3</vt:lpstr>
      <vt:lpstr>Tableau 1</vt:lpstr>
      <vt:lpstr>Graphique 4</vt:lpstr>
      <vt:lpstr>Tableau 2</vt:lpstr>
      <vt:lpstr>Graphique 5</vt:lpstr>
      <vt:lpstr>Graphique 6</vt:lpstr>
      <vt:lpstr>Graphique 7 </vt:lpstr>
      <vt:lpstr>Graphique 8</vt:lpstr>
      <vt:lpstr>Tableau 3</vt:lpstr>
      <vt:lpstr>Tableau 4</vt:lpstr>
      <vt:lpstr>Tableau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LEDUC</dc:creator>
  <cp:lastModifiedBy>Olivier GOUFFAULT</cp:lastModifiedBy>
  <dcterms:created xsi:type="dcterms:W3CDTF">2020-11-27T12:55:28Z</dcterms:created>
  <dcterms:modified xsi:type="dcterms:W3CDTF">2021-08-26T09:33:29Z</dcterms:modified>
</cp:coreProperties>
</file>