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P\DEP\POLE ETUDES\INSERTION\InserJeunes\2020\"/>
    </mc:Choice>
  </mc:AlternateContent>
  <bookViews>
    <workbookView xWindow="0" yWindow="0" windowWidth="25470" windowHeight="15420" activeTab="1"/>
  </bookViews>
  <sheets>
    <sheet name="Source et champ" sheetId="24" r:id="rId1"/>
    <sheet name="méthodologie" sheetId="25" r:id="rId2"/>
    <sheet name="Graphique 1" sheetId="1" r:id="rId3"/>
    <sheet name="Graphique 2" sheetId="14" r:id="rId4"/>
    <sheet name="Graphique 3" sheetId="15" r:id="rId5"/>
    <sheet name="Tableau 1" sheetId="26" r:id="rId6"/>
    <sheet name="Graphique 4" sheetId="16" r:id="rId7"/>
    <sheet name="Tableau 2" sheetId="17" r:id="rId8"/>
    <sheet name="Graphique 5" sheetId="18" r:id="rId9"/>
    <sheet name="Graphique 6" sheetId="19" r:id="rId10"/>
    <sheet name="Graphique 7 " sheetId="20" r:id="rId11"/>
    <sheet name="Graphique 8" sheetId="21" r:id="rId12"/>
    <sheet name="Tableau 3" sheetId="22" r:id="rId13"/>
    <sheet name="Tableau 4" sheetId="23" r:id="rId14"/>
    <sheet name="Tableau 5" sheetId="27"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23" l="1"/>
  <c r="H11" i="27"/>
  <c r="H10" i="27"/>
  <c r="H9" i="27"/>
  <c r="H8" i="27"/>
  <c r="H7" i="27"/>
  <c r="H6" i="27"/>
  <c r="H5" i="27"/>
  <c r="D14" i="17"/>
  <c r="D20" i="23" l="1"/>
  <c r="D21" i="23"/>
  <c r="D22" i="23"/>
  <c r="D23" i="23"/>
  <c r="D24" i="23"/>
  <c r="D25" i="23"/>
  <c r="I5" i="23"/>
  <c r="I8" i="23"/>
  <c r="I9" i="23"/>
  <c r="F10" i="23"/>
  <c r="I4" i="23" s="1"/>
  <c r="H5" i="23"/>
  <c r="H6" i="23"/>
  <c r="H8" i="23"/>
  <c r="H9" i="23"/>
  <c r="H10" i="23"/>
  <c r="G10" i="23"/>
  <c r="H4" i="23" s="1"/>
  <c r="I7" i="23" l="1"/>
  <c r="H7" i="23"/>
  <c r="I10" i="23"/>
  <c r="I6" i="23"/>
  <c r="C12" i="17"/>
  <c r="C9" i="17" l="1"/>
  <c r="C10" i="17"/>
  <c r="C5" i="17"/>
  <c r="C6" i="17"/>
  <c r="C7" i="17"/>
  <c r="C11" i="17"/>
  <c r="C13" i="17"/>
  <c r="C8" i="17"/>
</calcChain>
</file>

<file path=xl/sharedStrings.xml><?xml version="1.0" encoding="utf-8"?>
<sst xmlns="http://schemas.openxmlformats.org/spreadsheetml/2006/main" count="264" uniqueCount="161">
  <si>
    <t/>
  </si>
  <si>
    <t>Ensemble</t>
  </si>
  <si>
    <t>Femmes</t>
  </si>
  <si>
    <t>Hommes</t>
  </si>
  <si>
    <t>CAP</t>
  </si>
  <si>
    <t>Bac pro</t>
  </si>
  <si>
    <t>BTS</t>
  </si>
  <si>
    <t>BAC PRO</t>
  </si>
  <si>
    <t>Total inscrits en 2ème année</t>
  </si>
  <si>
    <t>Réf nationale total inscrits</t>
  </si>
  <si>
    <t>Orléans-Tours</t>
  </si>
  <si>
    <t>National</t>
  </si>
  <si>
    <t>Orléans-tours</t>
  </si>
  <si>
    <t>% en emploi</t>
  </si>
  <si>
    <t>Diplômé</t>
  </si>
  <si>
    <t>Non diplômé</t>
  </si>
  <si>
    <t>Agriculteurs exploitants</t>
  </si>
  <si>
    <t>Artisans, commerçants et chefs d'entreprise</t>
  </si>
  <si>
    <t>Cadres et professions intellectuelles supérieures</t>
  </si>
  <si>
    <t>Professions Intermédiaires</t>
  </si>
  <si>
    <t>Employés</t>
  </si>
  <si>
    <t>Ouvriers</t>
  </si>
  <si>
    <t>Retraités</t>
  </si>
  <si>
    <t>Autres personnes sans activité professionnelle</t>
  </si>
  <si>
    <t>Non renseigné</t>
  </si>
  <si>
    <t>CDI</t>
  </si>
  <si>
    <t>CDD</t>
  </si>
  <si>
    <t>Intérim</t>
  </si>
  <si>
    <t>Contrat professionnel</t>
  </si>
  <si>
    <t>Autres</t>
  </si>
  <si>
    <t>STS</t>
  </si>
  <si>
    <t>Production</t>
  </si>
  <si>
    <t>Services</t>
  </si>
  <si>
    <t>Nb cumulé de sortants</t>
  </si>
  <si>
    <t xml:space="preserve">Poids </t>
  </si>
  <si>
    <t>16 Services à la collectivité (sécurité, nettoyage</t>
  </si>
  <si>
    <t>15 Hôtellerie, restauration, tourisme</t>
  </si>
  <si>
    <t>14 Coiffure esthétique</t>
  </si>
  <si>
    <t>.</t>
  </si>
  <si>
    <t>13 Services aux personnes (santé, social)</t>
  </si>
  <si>
    <t>12 Secrétariat, communication et information</t>
  </si>
  <si>
    <t>11 Finances, comptabilité</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</si>
  <si>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</si>
  <si>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</si>
  <si>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</si>
  <si>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</si>
  <si>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</si>
  <si>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</si>
  <si>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</si>
  <si>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</si>
  <si>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</si>
  <si>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Bac Pro</t>
  </si>
  <si>
    <t xml:space="preserve"> TOTAL</t>
  </si>
  <si>
    <t>Cher</t>
  </si>
  <si>
    <t>Eure-et-Loir</t>
  </si>
  <si>
    <t>Indre</t>
  </si>
  <si>
    <t>Indre-et-Loire</t>
  </si>
  <si>
    <t>Loir-et-Cher</t>
  </si>
  <si>
    <t>Loiret</t>
  </si>
  <si>
    <t>Académie</t>
  </si>
  <si>
    <t>sortants</t>
  </si>
  <si>
    <t>sortants en emploi</t>
  </si>
  <si>
    <t>Contrat pro</t>
  </si>
  <si>
    <t>autres</t>
  </si>
  <si>
    <t>CDD+Intérim</t>
  </si>
  <si>
    <t>Source et champ</t>
  </si>
  <si>
    <t>Le champ des formations prises en compte dans le dispositif Inserjeunes couvre :
-pour les lycéens : les CAP, baccalauréats professionnels, BTS, Mentions complémentaires de niveau IV et V dispensés dans les EPLE publics et privés sous contrat sous tutelle du ministère de l'éducation nationale
-pour les apprentis : les formations de niveau V à III, y compris agricoles, dispensées dans les Centres de formation d'apprentis.</t>
  </si>
  <si>
    <r>
      <t>L'emploi des sortants de formation est mesuré à partir des Déclarations Sociales Nominatives. Il couvre l'ensemble du champ salarié privé, hors particuliers employeurs, ainsi qu'une partie des salariés du secteur agricol</t>
    </r>
    <r>
      <rPr>
        <sz val="10"/>
        <rFont val="Arial"/>
        <family val="2"/>
      </rPr>
      <t>e, en France</t>
    </r>
    <r>
      <rPr>
        <sz val="10"/>
        <color theme="1"/>
        <rFont val="Arial"/>
        <family val="2"/>
      </rPr>
      <t>.</t>
    </r>
  </si>
  <si>
    <t xml:space="preserve">Les indicateurs sont calculés sur 2 années cumulées. Ils ne sont pas affichés quand le dénominateur est inférieur à 20 pour des raisons de robustesse statistique. </t>
  </si>
  <si>
    <r>
      <t>Définitions</t>
    </r>
    <r>
      <rPr>
        <b/>
        <sz val="10"/>
        <color indexed="48"/>
        <rFont val="Arial"/>
        <family val="2"/>
      </rPr>
      <t xml:space="preserve"> </t>
    </r>
  </si>
  <si>
    <t>Ce taux est le ratio entre l'effectif de sortants en emploi à 6 mois et l'effectif de sortants, cumulés en 2018 et 2019</t>
  </si>
  <si>
    <t>L'obtention du diplôme porte sur un champ légèrement restreint, pour lequel les appariements avec les fichiers "Diplômes" ont abouti.</t>
  </si>
  <si>
    <t xml:space="preserve">Il peut y avoir plusieurs contrats pour un jeune dans la semaine de référence (emplois simultanés, ou très courtes missions d'intérim successives). </t>
  </si>
  <si>
    <t>Nous avons retenu 1 seul contrat principal par jeunes, en priorité le CDI puis le contrat le plus long, et opérés les regroupements suivants :</t>
  </si>
  <si>
    <t>Variable Sismmo</t>
  </si>
  <si>
    <t>Modalité</t>
  </si>
  <si>
    <t>CDI :</t>
  </si>
  <si>
    <t>id_nature_contrat</t>
  </si>
  <si>
    <t>1-Contrat de travail à durée indéterminée de droit privé</t>
  </si>
  <si>
    <t>9-Contrat de travail à durée indéterminée de droit public</t>
  </si>
  <si>
    <t>50-Nomination dans la fonction publique (par arrêté, par décision,…)</t>
  </si>
  <si>
    <t>82-Contrat de travail à durée indéterminée de Chantier ou d'opération</t>
  </si>
  <si>
    <t>CDD :</t>
  </si>
  <si>
    <t>2-Contrat de travail à durée déterminée de droit privé</t>
  </si>
  <si>
    <t>10-Contrat de travail à durée déterminée de droit public</t>
  </si>
  <si>
    <t>Intérim :</t>
  </si>
  <si>
    <t>3-Contrat de mission (contrat de travail temporaire)</t>
  </si>
  <si>
    <t>Autres :</t>
  </si>
  <si>
    <t>7-Contrat à durée indéterminée intermittent</t>
  </si>
  <si>
    <t>8-Contrat à durée indéterminée intérimaire</t>
  </si>
  <si>
    <t>29-Convention de stage (hors formation professionnelle)</t>
  </si>
  <si>
    <t>32-Contrat d’appui au projet d’entreprise</t>
  </si>
  <si>
    <t>60-Contrat d'engagement éducatif</t>
  </si>
  <si>
    <t>70-Contrat de soutien et d'aide par le travail</t>
  </si>
  <si>
    <t>80-Mandat social</t>
  </si>
  <si>
    <t>89-Volontariat de service civique</t>
  </si>
  <si>
    <t>90-Autre nature de contrat, convention, mandat</t>
  </si>
  <si>
    <t>Contrat pro :</t>
  </si>
  <si>
    <t>id_dispositif_public</t>
  </si>
  <si>
    <t>61-Contrat de Professionnalisation</t>
  </si>
  <si>
    <t>Il peut y avoir des non-réponses sur le type de contrats, ce qui explique un  "Nb de sortants en emploi" légèrement inférieur à celui du tableau 2.</t>
  </si>
  <si>
    <t>Le taux de temps partiel regroupe les modalités 20-temps partiel et 30-Temps alterné - personnel navigant de l'aéronautique civile.</t>
  </si>
  <si>
    <t>Il est calculé hors salariés non concernés (modalité 99), ce qui explique un  "Nb de sortants en emploi" inférieur à celui du tableau 2.</t>
  </si>
  <si>
    <t>Réf. : Stats infos, n° 21.01 © DEP</t>
  </si>
  <si>
    <t>Sources : Dares-DEPP-InserJeunes</t>
  </si>
  <si>
    <t>Lecture : Parmi l’ensemble des inscrits en 2ème année de formation professionnelle et de STS en 2018-2019, 41,2% d’entre-eux sont toujours en formation 6 mois après.</t>
  </si>
  <si>
    <t xml:space="preserve">Lecture : 6 mois après leur sortie de formation, 56,6 % des étudiants de 2ème année de STS en 2018-2019, sont en emploi dans l’académie d’Orléans-Tours. </t>
  </si>
  <si>
    <t>Source : Dares-DEPP-InserJeunes</t>
  </si>
  <si>
    <t>Lecture : 6 mois après leur sortie de formation, dans l’académie d’Orléans-Tours, 55,3 % des étudiantes de 2ème année de STS en 2018-2019, sont en emploi contre 57,9 % des étudiants.</t>
  </si>
  <si>
    <r>
      <t>Graphique 3 :</t>
    </r>
    <r>
      <rPr>
        <b/>
        <sz val="10"/>
        <color theme="1"/>
        <rFont val="Arial"/>
        <family val="2"/>
      </rPr>
      <t xml:space="preserve"> Taux d’emploi selon le genre et la classe de sortie, dans l’académie d’Orléans-Tours, 6 mois après la sortie de formation (%)</t>
    </r>
  </si>
  <si>
    <r>
      <rPr>
        <b/>
        <sz val="10"/>
        <color rgb="FFE95D0F"/>
        <rFont val="Arial"/>
        <family val="2"/>
      </rPr>
      <t xml:space="preserve">Graphique 2 </t>
    </r>
    <r>
      <rPr>
        <b/>
        <sz val="10"/>
        <rFont val="Arial"/>
        <family val="2"/>
      </rPr>
      <t>: Taux d’emploi selon la classe dans l’académie d’Orléans-Tours, 6 mois après la sortie de formation (%)</t>
    </r>
  </si>
  <si>
    <r>
      <rPr>
        <b/>
        <sz val="11"/>
        <color rgb="FFE95D0F"/>
        <rFont val="Calibri"/>
        <family val="2"/>
        <scheme val="minor"/>
      </rPr>
      <t>Graphique 1</t>
    </r>
    <r>
      <rPr>
        <b/>
        <sz val="11"/>
        <color theme="1"/>
        <rFont val="Calibri"/>
        <family val="2"/>
        <scheme val="minor"/>
      </rPr>
      <t xml:space="preserve"> : Proportion des inscrits en 2ème année de formation professionnelle et de STS en 2018-2019 toujours en formation six mois après (%)
</t>
    </r>
  </si>
  <si>
    <r>
      <rPr>
        <b/>
        <sz val="10"/>
        <color rgb="FFE95D0F"/>
        <rFont val="Arial"/>
        <family val="2"/>
      </rPr>
      <t>Précisions</t>
    </r>
    <r>
      <rPr>
        <b/>
        <sz val="10"/>
        <color theme="1"/>
        <rFont val="Arial"/>
        <family val="2"/>
      </rPr>
      <t xml:space="preserve"> :</t>
    </r>
  </si>
  <si>
    <r>
      <t xml:space="preserve">Le dispositif InserJeunes permet de rendre compte de </t>
    </r>
    <r>
      <rPr>
        <sz val="10"/>
        <color rgb="FFE95D0F"/>
        <rFont val="Arial"/>
        <family val="2"/>
      </rPr>
      <t>l'</t>
    </r>
    <r>
      <rPr>
        <b/>
        <sz val="10"/>
        <color rgb="FFE95D0F"/>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scolaire ou s'ils poursuivent leurs études. Puis, pour les sortants, il permet de déterminer s'ils occupent un emploi salarié à des dates d'observation données (6 mois, 12 mois, 18 mois et 24 mois après la sortie).</t>
    </r>
  </si>
  <si>
    <r>
      <rPr>
        <b/>
        <sz val="10"/>
        <color rgb="FFE95D0F"/>
        <rFont val="Arial"/>
        <family val="2"/>
      </rPr>
      <t>Les sortants des formations professionnelles</t>
    </r>
    <r>
      <rPr>
        <sz val="10"/>
        <color indexed="8"/>
        <rFont val="Arial"/>
        <family val="2"/>
      </rPr>
      <t> : sont considérés comme sortants les élèves qui ne sont plus inscrits en formation l’année scolaire suivante.</t>
    </r>
  </si>
  <si>
    <r>
      <rPr>
        <b/>
        <sz val="10"/>
        <color rgb="FFE95D0F"/>
        <rFont val="Arial"/>
        <family val="2"/>
      </rPr>
      <t>Taux d'emploi</t>
    </r>
    <r>
      <rPr>
        <b/>
        <sz val="10"/>
        <color rgb="FF3366FF"/>
        <rFont val="Arial"/>
        <family val="2"/>
      </rPr>
      <t> </t>
    </r>
    <r>
      <rPr>
        <sz val="10"/>
        <color indexed="8"/>
        <rFont val="Arial"/>
        <family val="2"/>
      </rPr>
      <t>: ratio entre l'effectif de sortants en emploi salarié et l'effectif de sortants.</t>
    </r>
  </si>
  <si>
    <r>
      <rPr>
        <b/>
        <sz val="10"/>
        <color rgb="FFE95D0F"/>
        <rFont val="Arial"/>
        <family val="2"/>
      </rPr>
      <t>Type d'emploi</t>
    </r>
    <r>
      <rPr>
        <b/>
        <sz val="10"/>
        <color rgb="FF3366FF"/>
        <rFont val="Arial"/>
        <family val="2"/>
      </rPr>
      <t>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</si>
  <si>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rPr>
        <b/>
        <sz val="10"/>
        <color rgb="FFE95D0F"/>
        <rFont val="Arial"/>
        <family val="2"/>
      </rP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</si>
  <si>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t xml:space="preserve">% tjr en formation </t>
    </r>
    <r>
      <rPr>
        <sz val="10"/>
        <color theme="1"/>
        <rFont val="Arial"/>
        <family val="2"/>
      </rPr>
      <t>(Graphique 1)</t>
    </r>
  </si>
  <si>
    <t>Taux d’élèves en formation dans l'académie et en France l’année suivante</t>
  </si>
  <si>
    <t>Ce taux est le ratio de l’effectif d’élèves toujours en formation dans l'académie et en France en 2019-2020 cumulé avec 2020-2021 divisé par l’effectif d’élèves en année terminale en 2018-2019 cumulé avec 2019-2020</t>
  </si>
  <si>
    <r>
      <t xml:space="preserve">Tableau 1 </t>
    </r>
    <r>
      <rPr>
        <b/>
        <sz val="10"/>
        <color rgb="FF59595B"/>
        <rFont val="ArialNarrow-Bold"/>
      </rPr>
      <t xml:space="preserve">: </t>
    </r>
    <r>
      <rPr>
        <b/>
        <sz val="10"/>
        <color theme="1"/>
        <rFont val="ArialNarrow-Bold"/>
      </rPr>
      <t>Ecart du taux d’emploi des femmes et des hommes selon la classe, dans l’académie d’Orléans-Tours, 6 mois après la sortie de formation (points)</t>
    </r>
  </si>
  <si>
    <t>Note de lecture : 6 mois après la sortie de formation, l’écart entre le taux d’emploi des femmes et des</t>
  </si>
  <si>
    <t>hommes, sortants en 2018-2019, est de –3,8 points dans l’académie d’Orléans-tours</t>
  </si>
  <si>
    <r>
      <t xml:space="preserve">Graphique 4 </t>
    </r>
    <r>
      <rPr>
        <b/>
        <sz val="10"/>
        <color rgb="FF59595B"/>
        <rFont val="ArialNarrow-Bold"/>
      </rPr>
      <t xml:space="preserve">: </t>
    </r>
    <r>
      <rPr>
        <b/>
        <sz val="10"/>
        <color theme="1"/>
        <rFont val="ArialNarrow-Bold"/>
      </rPr>
      <t>Taux d’emploi selon l’obtention du diplôme, 6 mois après la sortie de formation (%)</t>
    </r>
  </si>
  <si>
    <t>Note de lecture : 6 mois après leur sortie de formation, 57,5 % des étudiants de 2ème année de STS</t>
  </si>
  <si>
    <t>diplômés en 2018-2019 sont en emploi dans l’académie d’Orléans-Tours, contre 52,2 % des non diplômés.</t>
  </si>
  <si>
    <r>
      <t xml:space="preserve">Tableau 2 </t>
    </r>
    <r>
      <rPr>
        <b/>
        <sz val="10"/>
        <color rgb="FF59595B"/>
        <rFont val="ArialNarrow-Bold"/>
      </rPr>
      <t xml:space="preserve">: </t>
    </r>
    <r>
      <rPr>
        <b/>
        <sz val="10"/>
        <color theme="1"/>
        <rFont val="ArialNarrow-Bold"/>
      </rPr>
      <t>Taux d’emploi selon l’origine sociale, 6 mois après la sortie de formation et poids catégories sociales parmi les sortants (%)</t>
    </r>
  </si>
  <si>
    <t>Note de lecture : 6 mois après la sortie de formation, 51,2 % des lycéens professionnels et étudiants de</t>
  </si>
  <si>
    <t>2ème année de STS en 2018-2019, dont les représentants légaux sont artisans, commerçants, ou chefs</t>
  </si>
  <si>
    <t>d’entreprise, sont en emploi dans l’académie d’Orléans-Tours.</t>
  </si>
  <si>
    <r>
      <t xml:space="preserve">Graphique 5 </t>
    </r>
    <r>
      <rPr>
        <b/>
        <sz val="10"/>
        <color rgb="FF59595B"/>
        <rFont val="ArialNarrow-Bold"/>
      </rPr>
      <t xml:space="preserve">: </t>
    </r>
    <r>
      <rPr>
        <b/>
        <sz val="10"/>
        <color theme="1"/>
        <rFont val="ArialNarrow-Bold"/>
      </rPr>
      <t>Répartition des types de contrat pour les jeunes en emploi 6 mois après leur sortie de formation (%)</t>
    </r>
  </si>
  <si>
    <t>Note de lecture : 6 mois après la sortie de formation, 36,8% de jeunes femmes en emploi ont signé un</t>
  </si>
  <si>
    <t>CDI dans l’académie d’Orléans-Tours.</t>
  </si>
  <si>
    <r>
      <t>Obtention du diplôme</t>
    </r>
    <r>
      <rPr>
        <sz val="10"/>
        <color theme="1"/>
        <rFont val="Arial"/>
        <family val="2"/>
      </rPr>
      <t xml:space="preserve"> (graphique 4) :</t>
    </r>
    <r>
      <rPr>
        <b/>
        <sz val="10"/>
        <color theme="1"/>
        <rFont val="Arial"/>
        <family val="2"/>
      </rPr>
      <t xml:space="preserve"> </t>
    </r>
  </si>
  <si>
    <r>
      <t xml:space="preserve">Graphique 6 </t>
    </r>
    <r>
      <rPr>
        <b/>
        <sz val="10"/>
        <color rgb="FF59595B"/>
        <rFont val="ArialNarrow-Bold"/>
      </rPr>
      <t xml:space="preserve">: </t>
    </r>
    <r>
      <rPr>
        <b/>
        <sz val="10"/>
        <color theme="1"/>
        <rFont val="ArialNarrow-Bold"/>
      </rPr>
      <t>Proportion des sortants en emploi travaillant à temps partiel dans l’académie d’Orléans-Tours (%)</t>
    </r>
  </si>
  <si>
    <t>Note de lecture : 49,4 % des sortantes de 2ème année de CAP travaillent à temps partiel dans</t>
  </si>
  <si>
    <t>l’académie d’Orléans-Tours.</t>
  </si>
  <si>
    <r>
      <t xml:space="preserve">Temps partiel </t>
    </r>
    <r>
      <rPr>
        <sz val="10"/>
        <color theme="1"/>
        <rFont val="Arial"/>
        <family val="2"/>
      </rPr>
      <t>(Graphique 6) :</t>
    </r>
  </si>
  <si>
    <r>
      <t xml:space="preserve">Graphique 7 </t>
    </r>
    <r>
      <rPr>
        <b/>
        <sz val="10"/>
        <color rgb="FF59595B"/>
        <rFont val="ArialNarrow-Bold"/>
      </rPr>
      <t xml:space="preserve">: </t>
    </r>
    <r>
      <rPr>
        <b/>
        <sz val="10"/>
        <color theme="1"/>
        <rFont val="ArialNarrow-Bold"/>
      </rPr>
      <t>Taux d’emploi des sortants du secteur de la production de l’académie d’Orléans-Tours selon la classe de sortie et le genre (%)</t>
    </r>
  </si>
  <si>
    <t>Note de lecture : 15,8 % des sortantes de 2ème année de CAP du secteur de la production de</t>
  </si>
  <si>
    <t>l’académie d’Orléans-Tours sont en emploi, 6 mois après la fin de leurs études.</t>
  </si>
  <si>
    <r>
      <t xml:space="preserve">Graphique 8 </t>
    </r>
    <r>
      <rPr>
        <b/>
        <sz val="10"/>
        <color rgb="FF59595B"/>
        <rFont val="ArialNarrow-Bold"/>
      </rPr>
      <t xml:space="preserve">: </t>
    </r>
    <r>
      <rPr>
        <b/>
        <sz val="10"/>
        <color theme="1"/>
        <rFont val="ArialNarrow-Bold"/>
      </rPr>
      <t>Taux d’emploi des sortants du secteur des services de l’académie d’Orléans-Tours selon la classe de sortie et le genre (%)</t>
    </r>
  </si>
  <si>
    <t>Note de lecture : 18,1 % des sortantes de 2ème année de CAP du secteur des services de</t>
  </si>
  <si>
    <r>
      <t xml:space="preserve">Tableau 3 </t>
    </r>
    <r>
      <rPr>
        <b/>
        <sz val="10"/>
        <color rgb="FF59595B"/>
        <rFont val="ArialNarrow-Bold"/>
      </rPr>
      <t xml:space="preserve">: </t>
    </r>
    <r>
      <rPr>
        <b/>
        <sz val="10"/>
        <color theme="1"/>
        <rFont val="ArialNarrow-Bold"/>
      </rPr>
      <t>Taux d’emploi à 6 mois selon le domaine de spécialité et la classe de sortie et poids des spécialités parmi les sortants (%)</t>
    </r>
  </si>
  <si>
    <t>Note de lecture : 15,4 % des sortants de 2ème année de CAP du domaine des services à la</t>
  </si>
  <si>
    <t>collectivité en 2018-2019 de l’académie d’Orkéans-Tours sont en emploi 6 mois après leurs études.</t>
  </si>
  <si>
    <t>Le domaine des services à la collectivité représente 1,5% de l’ensemble des sortants.</t>
  </si>
  <si>
    <r>
      <t xml:space="preserve">Tableau 4 </t>
    </r>
    <r>
      <rPr>
        <b/>
        <sz val="10"/>
        <color rgb="FF59595B"/>
        <rFont val="ArialNarrow-Bold"/>
      </rPr>
      <t>: Taux d’emploi à 6 mois selon le département et la classe de sortie et poids des départements parmi les sortants (%)</t>
    </r>
  </si>
  <si>
    <t>Poids</t>
  </si>
  <si>
    <r>
      <t xml:space="preserve">Tableau 5 </t>
    </r>
    <r>
      <rPr>
        <b/>
        <sz val="10"/>
        <color rgb="FF59595B"/>
        <rFont val="ArialNarrow-Bold"/>
      </rPr>
      <t xml:space="preserve">: </t>
    </r>
    <r>
      <rPr>
        <b/>
        <sz val="10"/>
        <color theme="1"/>
        <rFont val="ArialNarrow-Bold"/>
      </rPr>
      <t>Type de contrat des sortants en emploi à 6 mois selon le département (%)</t>
    </r>
  </si>
  <si>
    <t>différence</t>
  </si>
  <si>
    <t>Taux d'emploi selon le secteur</t>
  </si>
  <si>
    <t>Note de lecture : 26,3 % des sortants de 2ème année de CAP du Cher en 2018-2019 sont en</t>
  </si>
  <si>
    <t>emploi 6 mois après leurs études. Les sortants en emploi du Cher représentent 11,9 % de</t>
  </si>
  <si>
    <t>l’ensemble des sortants de l’académie en emploi.</t>
  </si>
  <si>
    <t>Note de lecture : 39,3 % des sortants de 2ème année de CAP du Cher en 2018-2019 ont signé un</t>
  </si>
  <si>
    <t>CDI, 6 mois après leurs études.</t>
  </si>
  <si>
    <r>
      <t>Types de contrats</t>
    </r>
    <r>
      <rPr>
        <sz val="10"/>
        <color theme="1"/>
        <rFont val="Arial"/>
        <family val="2"/>
      </rPr>
      <t xml:space="preserve"> (graphique 5, tableau 5) : </t>
    </r>
  </si>
  <si>
    <t>Taux d’emploi salarié dans l'académie et en France à 6 mois, en janvier 2019 et 2020</t>
  </si>
  <si>
    <r>
      <t xml:space="preserve">% en emploi </t>
    </r>
    <r>
      <rPr>
        <sz val="10"/>
        <color theme="1"/>
        <rFont val="Arial"/>
        <family val="2"/>
      </rPr>
      <t>(graphiques 2,3,4,7,8 tableaux 1,2,3,4,5)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</si>
</sst>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font>
      <sz val="11"/>
      <color theme="1"/>
      <name val="Calibri"/>
      <family val="2"/>
      <scheme val="minor"/>
    </font>
    <font>
      <sz val="10"/>
      <color indexed="8"/>
      <name val="Calibri"/>
      <family val="2"/>
    </font>
    <font>
      <sz val="11"/>
      <color theme="1"/>
      <name val="Arial Narrow"/>
      <family val="2"/>
    </font>
    <font>
      <sz val="11"/>
      <color indexed="8"/>
      <name val="Arial Narrow"/>
      <family val="2"/>
    </font>
    <font>
      <sz val="10"/>
      <color indexed="23"/>
      <name val="Arial"/>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alibri"/>
      <family val="2"/>
      <scheme val="minor"/>
    </font>
    <font>
      <i/>
      <sz val="10"/>
      <color theme="1"/>
      <name val="Arial"/>
      <family val="2"/>
    </font>
    <font>
      <i/>
      <sz val="10"/>
      <color indexed="8"/>
      <name val="Arial"/>
      <family val="2"/>
    </font>
    <font>
      <i/>
      <sz val="10"/>
      <color rgb="FF000000"/>
      <name val="Calibri"/>
      <family val="2"/>
      <scheme val="minor"/>
    </font>
    <font>
      <sz val="10"/>
      <color rgb="FF000000"/>
      <name val="Times New Roman"/>
      <family val="1"/>
    </font>
    <font>
      <b/>
      <sz val="10"/>
      <name val="Arial"/>
      <family val="2"/>
    </font>
    <font>
      <sz val="11"/>
      <name val="Arial"/>
      <family val="2"/>
    </font>
    <font>
      <sz val="10"/>
      <color rgb="FF333333"/>
      <name val="Arial"/>
      <family val="2"/>
    </font>
    <font>
      <sz val="10"/>
      <color rgb="FF000000"/>
      <name val="Arial"/>
      <family val="2"/>
    </font>
    <font>
      <b/>
      <sz val="10"/>
      <color rgb="FFE95D0F"/>
      <name val="ArialNarrow-Bold"/>
    </font>
    <font>
      <b/>
      <sz val="10"/>
      <color rgb="FF59595B"/>
      <name val="ArialNarrow-Bold"/>
    </font>
    <font>
      <b/>
      <sz val="10"/>
      <color rgb="FFE95D0F"/>
      <name val="Arial"/>
      <family val="2"/>
    </font>
    <font>
      <b/>
      <sz val="11"/>
      <color rgb="FFE95D0F"/>
      <name val="Calibri"/>
      <family val="2"/>
      <scheme val="minor"/>
    </font>
    <font>
      <sz val="10"/>
      <color rgb="FFE95D0F"/>
      <name val="Arial"/>
      <family val="2"/>
    </font>
    <font>
      <b/>
      <sz val="10"/>
      <color theme="1"/>
      <name val="ArialNarrow-Bold"/>
    </font>
    <font>
      <sz val="9"/>
      <color theme="1"/>
      <name val="Arial"/>
      <family val="2"/>
    </font>
    <font>
      <sz val="10"/>
      <color theme="1"/>
      <name val="Calibri"/>
      <family val="2"/>
    </font>
  </fonts>
  <fills count="5">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FFD966"/>
        <bgColor indexed="64"/>
      </patternFill>
    </fill>
  </fills>
  <borders count="6">
    <border>
      <left/>
      <right/>
      <top/>
      <bottom/>
      <diagonal/>
    </border>
    <border>
      <left/>
      <right style="thin">
        <color rgb="FFABC7FF"/>
      </right>
      <top/>
      <bottom style="thin">
        <color rgb="FFABC7FF"/>
      </bottom>
      <diagonal/>
    </border>
    <border>
      <left/>
      <right style="thin">
        <color rgb="FFABC7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AAC1D9"/>
      </right>
      <top/>
      <bottom style="thin">
        <color rgb="FFAAC1D9"/>
      </bottom>
      <diagonal/>
    </border>
  </borders>
  <cellStyleXfs count="2">
    <xf numFmtId="0" fontId="0" fillId="0" borderId="0"/>
    <xf numFmtId="9" fontId="5" fillId="0" borderId="0" applyFont="0" applyFill="0" applyBorder="0" applyAlignment="0" applyProtection="0"/>
  </cellStyleXfs>
  <cellXfs count="96">
    <xf numFmtId="0" fontId="0" fillId="0" borderId="0" xfId="0"/>
    <xf numFmtId="0" fontId="2" fillId="0" borderId="0" xfId="0" applyFont="1"/>
    <xf numFmtId="0" fontId="2" fillId="0" borderId="0" xfId="0" applyFont="1" applyAlignment="1">
      <alignment horizontal="center"/>
    </xf>
    <xf numFmtId="0" fontId="3" fillId="2" borderId="1" xfId="0" applyNumberFormat="1" applyFont="1" applyFill="1" applyBorder="1" applyAlignment="1" applyProtection="1">
      <alignment horizontal="left" vertical="top"/>
    </xf>
    <xf numFmtId="0" fontId="0" fillId="0" borderId="0" xfId="0" applyFill="1" applyBorder="1"/>
    <xf numFmtId="165" fontId="0" fillId="0" borderId="0" xfId="1" applyNumberFormat="1" applyFont="1"/>
    <xf numFmtId="0" fontId="0" fillId="0" borderId="4" xfId="0" applyBorder="1"/>
    <xf numFmtId="0" fontId="0" fillId="0" borderId="3" xfId="0" applyBorder="1" applyAlignment="1">
      <alignment horizontal="center"/>
    </xf>
    <xf numFmtId="164" fontId="0" fillId="0" borderId="3" xfId="0" applyNumberFormat="1" applyBorder="1" applyAlignment="1">
      <alignment horizontal="center"/>
    </xf>
    <xf numFmtId="0" fontId="7"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justify" vertical="center" wrapText="1"/>
    </xf>
    <xf numFmtId="0" fontId="14" fillId="0" borderId="0" xfId="0" applyFont="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5" fillId="0" borderId="0" xfId="0" applyFont="1"/>
    <xf numFmtId="0" fontId="16" fillId="0" borderId="5" xfId="0" applyNumberFormat="1" applyFont="1" applyFill="1" applyBorder="1" applyAlignment="1" applyProtection="1">
      <alignment horizontal="left" vertical="center"/>
    </xf>
    <xf numFmtId="0" fontId="6" fillId="0" borderId="0" xfId="0" applyFont="1" applyAlignment="1">
      <alignment horizontal="left" wrapText="1"/>
    </xf>
    <xf numFmtId="0" fontId="17"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xf numFmtId="0" fontId="21" fillId="0" borderId="0" xfId="0" applyFont="1" applyAlignment="1">
      <alignment horizontal="left" vertical="center"/>
    </xf>
    <xf numFmtId="0" fontId="22" fillId="0" borderId="0" xfId="0" applyFont="1" applyAlignment="1">
      <alignment horizontal="left" vertical="center"/>
    </xf>
    <xf numFmtId="0" fontId="6" fillId="0" borderId="0" xfId="0" applyFont="1" applyAlignment="1">
      <alignment horizontal="left" wrapText="1"/>
    </xf>
    <xf numFmtId="0" fontId="23" fillId="0" borderId="0" xfId="0" applyFont="1"/>
    <xf numFmtId="0" fontId="24" fillId="0" borderId="0" xfId="0" applyFont="1"/>
    <xf numFmtId="0" fontId="25" fillId="0" borderId="0" xfId="0" applyFont="1" applyAlignment="1">
      <alignment horizontal="left" vertical="center"/>
    </xf>
    <xf numFmtId="0" fontId="29" fillId="0" borderId="0" xfId="0" applyFont="1"/>
    <xf numFmtId="0" fontId="4"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0" fontId="13" fillId="0" borderId="3" xfId="0" applyNumberFormat="1" applyFont="1" applyFill="1" applyBorder="1" applyAlignment="1" applyProtection="1">
      <alignment horizontal="left" vertical="top"/>
    </xf>
    <xf numFmtId="0" fontId="8" fillId="0" borderId="3" xfId="0" applyFont="1" applyFill="1" applyBorder="1"/>
    <xf numFmtId="0" fontId="8" fillId="0" borderId="3" xfId="0" applyFont="1" applyFill="1" applyBorder="1" applyAlignment="1"/>
    <xf numFmtId="0" fontId="13" fillId="0" borderId="3" xfId="0" applyNumberFormat="1" applyFont="1" applyFill="1" applyBorder="1" applyAlignment="1" applyProtection="1">
      <alignment vertical="center" wrapText="1"/>
    </xf>
    <xf numFmtId="0" fontId="8" fillId="0" borderId="3" xfId="0" applyFont="1" applyFill="1" applyBorder="1" applyAlignment="1">
      <alignment horizontal="center" vertical="center"/>
    </xf>
    <xf numFmtId="164" fontId="8" fillId="0" borderId="3" xfId="0" applyNumberFormat="1" applyFont="1" applyFill="1" applyBorder="1" applyAlignment="1">
      <alignment horizontal="center" vertical="center"/>
    </xf>
    <xf numFmtId="0" fontId="8" fillId="0" borderId="0" xfId="0" applyFont="1" applyAlignment="1">
      <alignment horizontal="center"/>
    </xf>
    <xf numFmtId="0" fontId="8" fillId="0" borderId="3" xfId="0" applyFont="1" applyBorder="1"/>
    <xf numFmtId="0" fontId="7" fillId="0" borderId="0" xfId="0" applyFont="1" applyAlignment="1">
      <alignment wrapText="1"/>
    </xf>
    <xf numFmtId="0" fontId="30"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left" vertical="center" wrapText="1"/>
    </xf>
    <xf numFmtId="0" fontId="30" fillId="0" borderId="0" xfId="0" applyNumberFormat="1" applyFont="1" applyFill="1" applyBorder="1" applyAlignment="1" applyProtection="1">
      <alignment horizontal="right" vertical="top" wrapText="1"/>
    </xf>
    <xf numFmtId="0" fontId="30" fillId="0" borderId="0" xfId="0" applyNumberFormat="1" applyFont="1" applyFill="1" applyBorder="1" applyAlignment="1" applyProtection="1">
      <alignment vertical="center" wrapText="1"/>
    </xf>
    <xf numFmtId="0" fontId="30"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vertical="center" wrapText="1"/>
    </xf>
    <xf numFmtId="0" fontId="1" fillId="0" borderId="2"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wrapText="1"/>
    </xf>
    <xf numFmtId="0" fontId="13" fillId="0" borderId="3" xfId="0" applyNumberFormat="1" applyFont="1" applyFill="1" applyBorder="1" applyAlignment="1" applyProtection="1">
      <alignment horizontal="left" vertical="center" wrapText="1"/>
    </xf>
    <xf numFmtId="0" fontId="8" fillId="0" borderId="3" xfId="0" applyFont="1" applyFill="1" applyBorder="1" applyAlignment="1">
      <alignment horizontal="left" vertical="center"/>
    </xf>
    <xf numFmtId="0" fontId="8" fillId="0" borderId="3" xfId="0" applyFont="1" applyFill="1" applyBorder="1" applyAlignment="1">
      <alignment horizontal="left"/>
    </xf>
    <xf numFmtId="0" fontId="13" fillId="0" borderId="3" xfId="0" applyNumberFormat="1" applyFont="1" applyFill="1" applyBorder="1" applyAlignment="1" applyProtection="1">
      <alignment horizontal="center" vertical="top" wrapText="1"/>
    </xf>
    <xf numFmtId="0" fontId="13" fillId="3" borderId="3" xfId="0" applyNumberFormat="1" applyFont="1" applyFill="1" applyBorder="1" applyAlignment="1" applyProtection="1">
      <alignment horizontal="center" vertical="center"/>
    </xf>
    <xf numFmtId="0" fontId="13" fillId="3" borderId="3" xfId="0" applyNumberFormat="1" applyFont="1" applyFill="1" applyBorder="1" applyAlignment="1" applyProtection="1">
      <alignment horizontal="center" vertical="center" wrapText="1"/>
    </xf>
    <xf numFmtId="165" fontId="0" fillId="0" borderId="0" xfId="1" applyNumberFormat="1" applyFont="1" applyFill="1"/>
    <xf numFmtId="0" fontId="8" fillId="0" borderId="3" xfId="0" applyFont="1" applyBorder="1" applyAlignment="1">
      <alignment horizontal="center"/>
    </xf>
    <xf numFmtId="0" fontId="8" fillId="0" borderId="3" xfId="0" applyFont="1" applyFill="1" applyBorder="1" applyAlignment="1">
      <alignment horizontal="center"/>
    </xf>
    <xf numFmtId="164" fontId="8" fillId="0" borderId="3" xfId="0" applyNumberFormat="1" applyFont="1" applyBorder="1" applyAlignment="1">
      <alignment horizontal="center"/>
    </xf>
    <xf numFmtId="165" fontId="8" fillId="0" borderId="3" xfId="1" applyNumberFormat="1" applyFont="1" applyBorder="1" applyAlignment="1">
      <alignment horizontal="center"/>
    </xf>
    <xf numFmtId="165" fontId="8" fillId="0" borderId="3" xfId="1" applyNumberFormat="1" applyFont="1" applyFill="1" applyBorder="1" applyAlignment="1">
      <alignment horizontal="center"/>
    </xf>
    <xf numFmtId="3" fontId="8" fillId="0" borderId="3" xfId="0" applyNumberFormat="1" applyFont="1" applyFill="1" applyBorder="1" applyAlignment="1">
      <alignment horizontal="center"/>
    </xf>
    <xf numFmtId="3" fontId="8" fillId="0" borderId="3" xfId="0" applyNumberFormat="1" applyFont="1" applyBorder="1" applyAlignment="1">
      <alignment horizontal="center"/>
    </xf>
    <xf numFmtId="0" fontId="0" fillId="0" borderId="4" xfId="0" applyFill="1" applyBorder="1"/>
    <xf numFmtId="0" fontId="0" fillId="0" borderId="0" xfId="0" applyFill="1" applyBorder="1" applyAlignment="1">
      <alignment horizontal="center"/>
    </xf>
    <xf numFmtId="164" fontId="0" fillId="0" borderId="0" xfId="0" applyNumberFormat="1" applyFill="1" applyBorder="1" applyAlignment="1">
      <alignment horizontal="center"/>
    </xf>
    <xf numFmtId="0" fontId="8" fillId="0" borderId="4" xfId="0" applyFont="1" applyFill="1" applyBorder="1"/>
    <xf numFmtId="164" fontId="8" fillId="0" borderId="3" xfId="0" applyNumberFormat="1" applyFont="1" applyFill="1" applyBorder="1" applyAlignment="1">
      <alignment horizontal="center"/>
    </xf>
    <xf numFmtId="0" fontId="8" fillId="4" borderId="3" xfId="0" applyFont="1" applyFill="1" applyBorder="1" applyAlignment="1">
      <alignment horizontal="center"/>
    </xf>
    <xf numFmtId="0" fontId="8" fillId="4" borderId="3" xfId="0" applyFont="1" applyFill="1" applyBorder="1"/>
    <xf numFmtId="0" fontId="8" fillId="4" borderId="3" xfId="0" applyFont="1" applyFill="1" applyBorder="1" applyAlignment="1">
      <alignment horizontal="center" wrapText="1"/>
    </xf>
    <xf numFmtId="0" fontId="0" fillId="4" borderId="3" xfId="0" applyFill="1" applyBorder="1" applyAlignment="1">
      <alignment horizontal="center"/>
    </xf>
    <xf numFmtId="164" fontId="13" fillId="0" borderId="3" xfId="0" applyNumberFormat="1" applyFont="1" applyFill="1" applyBorder="1" applyAlignment="1" applyProtection="1">
      <alignment horizontal="center" vertical="top" wrapText="1"/>
    </xf>
    <xf numFmtId="0" fontId="13" fillId="2" borderId="3" xfId="0" applyNumberFormat="1" applyFont="1" applyFill="1" applyBorder="1" applyAlignment="1" applyProtection="1">
      <alignment horizontal="left" vertical="top"/>
    </xf>
    <xf numFmtId="0" fontId="13" fillId="2" borderId="3" xfId="0" applyNumberFormat="1" applyFont="1" applyFill="1" applyBorder="1" applyAlignment="1" applyProtection="1">
      <alignment horizontal="right" vertical="top" wrapText="1"/>
    </xf>
    <xf numFmtId="0" fontId="13" fillId="2" borderId="3" xfId="0" applyNumberFormat="1" applyFont="1" applyFill="1" applyBorder="1" applyAlignment="1" applyProtection="1">
      <alignment horizontal="center" vertical="top"/>
    </xf>
    <xf numFmtId="0" fontId="13" fillId="4" borderId="3" xfId="0" applyNumberFormat="1" applyFont="1" applyFill="1" applyBorder="1" applyAlignment="1" applyProtection="1">
      <alignment horizontal="center" vertical="center" wrapText="1"/>
    </xf>
    <xf numFmtId="0" fontId="13" fillId="4"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center" vertical="top" wrapText="1"/>
    </xf>
    <xf numFmtId="164" fontId="13" fillId="2" borderId="3" xfId="0" applyNumberFormat="1" applyFont="1" applyFill="1" applyBorder="1" applyAlignment="1" applyProtection="1">
      <alignment horizontal="center" vertical="top" wrapText="1"/>
    </xf>
    <xf numFmtId="0" fontId="13" fillId="2" borderId="3" xfId="0" applyNumberFormat="1" applyFont="1" applyFill="1" applyBorder="1" applyAlignment="1" applyProtection="1">
      <alignment horizontal="center" vertical="center" wrapText="1"/>
    </xf>
    <xf numFmtId="164" fontId="13" fillId="2" borderId="3" xfId="0" applyNumberFormat="1" applyFont="1" applyFill="1" applyBorder="1" applyAlignment="1" applyProtection="1">
      <alignment horizontal="center" vertical="center" wrapText="1"/>
    </xf>
    <xf numFmtId="0" fontId="13" fillId="2" borderId="3" xfId="0" applyNumberFormat="1" applyFont="1" applyFill="1" applyBorder="1" applyAlignment="1" applyProtection="1">
      <alignment horizontal="lef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FD966"/>
      <color rgb="FFE95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1'!$B$14</c:f>
              <c:strCache>
                <c:ptCount val="1"/>
                <c:pt idx="0">
                  <c:v>Femmes</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2ème année</c:v>
                </c:pt>
                <c:pt idx="1">
                  <c:v>CAP</c:v>
                </c:pt>
                <c:pt idx="2">
                  <c:v>BAC PRO</c:v>
                </c:pt>
                <c:pt idx="3">
                  <c:v>STS</c:v>
                </c:pt>
              </c:strCache>
            </c:strRef>
          </c:cat>
          <c:val>
            <c:numRef>
              <c:f>'Graphique 1'!$B$15:$B$18</c:f>
              <c:numCache>
                <c:formatCode>General</c:formatCode>
                <c:ptCount val="4"/>
                <c:pt idx="0">
                  <c:v>41.2</c:v>
                </c:pt>
                <c:pt idx="1">
                  <c:v>49.4</c:v>
                </c:pt>
                <c:pt idx="2">
                  <c:v>44.6</c:v>
                </c:pt>
                <c:pt idx="3">
                  <c:v>32.9</c:v>
                </c:pt>
              </c:numCache>
            </c:numRef>
          </c:val>
        </c:ser>
        <c:ser>
          <c:idx val="1"/>
          <c:order val="1"/>
          <c:tx>
            <c:strRef>
              <c:f>'Graphique 1'!$C$14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2ème année</c:v>
                </c:pt>
                <c:pt idx="1">
                  <c:v>CAP</c:v>
                </c:pt>
                <c:pt idx="2">
                  <c:v>BAC PRO</c:v>
                </c:pt>
                <c:pt idx="3">
                  <c:v>STS</c:v>
                </c:pt>
              </c:strCache>
            </c:strRef>
          </c:cat>
          <c:val>
            <c:numRef>
              <c:f>'Graphique 1'!$C$15:$C$18</c:f>
              <c:numCache>
                <c:formatCode>General</c:formatCode>
                <c:ptCount val="4"/>
                <c:pt idx="0">
                  <c:v>44.2</c:v>
                </c:pt>
                <c:pt idx="1">
                  <c:v>47.9</c:v>
                </c:pt>
                <c:pt idx="2">
                  <c:v>48.8</c:v>
                </c:pt>
                <c:pt idx="3">
                  <c:v>33.200000000000003</c:v>
                </c:pt>
              </c:numCache>
            </c:numRef>
          </c:val>
        </c:ser>
        <c:ser>
          <c:idx val="2"/>
          <c:order val="2"/>
          <c:tx>
            <c:strRef>
              <c:f>'Graphique 1'!$D$14</c:f>
              <c:strCache>
                <c:ptCount val="1"/>
                <c:pt idx="0">
                  <c:v>Ensemble</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2ème année</c:v>
                </c:pt>
                <c:pt idx="1">
                  <c:v>CAP</c:v>
                </c:pt>
                <c:pt idx="2">
                  <c:v>BAC PRO</c:v>
                </c:pt>
                <c:pt idx="3">
                  <c:v>STS</c:v>
                </c:pt>
              </c:strCache>
            </c:strRef>
          </c:cat>
          <c:val>
            <c:numRef>
              <c:f>'Graphique 1'!$D$15:$D$18</c:f>
              <c:numCache>
                <c:formatCode>General</c:formatCode>
                <c:ptCount val="4"/>
                <c:pt idx="0">
                  <c:v>42.8</c:v>
                </c:pt>
                <c:pt idx="1">
                  <c:v>48.5</c:v>
                </c:pt>
                <c:pt idx="2">
                  <c:v>46.9</c:v>
                </c:pt>
                <c:pt idx="3" formatCode="0.0">
                  <c:v>33</c:v>
                </c:pt>
              </c:numCache>
            </c:numRef>
          </c:val>
        </c:ser>
        <c:ser>
          <c:idx val="3"/>
          <c:order val="3"/>
          <c:tx>
            <c:strRef>
              <c:f>'Graphique 1'!$E$14</c:f>
              <c:strCache>
                <c:ptCount val="1"/>
                <c:pt idx="0">
                  <c:v>Réf nationale total inscrits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1'!$A$15:$A$18</c:f>
              <c:strCache>
                <c:ptCount val="4"/>
                <c:pt idx="0">
                  <c:v>Total inscrits en 2ème année</c:v>
                </c:pt>
                <c:pt idx="1">
                  <c:v>CAP</c:v>
                </c:pt>
                <c:pt idx="2">
                  <c:v>BAC PRO</c:v>
                </c:pt>
                <c:pt idx="3">
                  <c:v>STS</c:v>
                </c:pt>
              </c:strCache>
            </c:strRef>
          </c:cat>
          <c:val>
            <c:numRef>
              <c:f>'Graphique 1'!$E$15:$E$18</c:f>
              <c:numCache>
                <c:formatCode>General</c:formatCode>
                <c:ptCount val="4"/>
                <c:pt idx="0">
                  <c:v>45.8</c:v>
                </c:pt>
                <c:pt idx="1">
                  <c:v>49.9</c:v>
                </c:pt>
                <c:pt idx="2">
                  <c:v>50.9</c:v>
                </c:pt>
                <c:pt idx="3">
                  <c:v>35.9</c:v>
                </c:pt>
              </c:numCache>
            </c:numRef>
          </c:val>
        </c:ser>
        <c:dLbls>
          <c:dLblPos val="outEnd"/>
          <c:showLegendKey val="0"/>
          <c:showVal val="1"/>
          <c:showCatName val="0"/>
          <c:showSerName val="0"/>
          <c:showPercent val="0"/>
          <c:showBubbleSize val="0"/>
        </c:dLbls>
        <c:gapWidth val="219"/>
        <c:overlap val="-27"/>
        <c:axId val="275402624"/>
        <c:axId val="275403184"/>
      </c:barChart>
      <c:catAx>
        <c:axId val="27540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3184"/>
        <c:crosses val="autoZero"/>
        <c:auto val="1"/>
        <c:lblAlgn val="ctr"/>
        <c:lblOffset val="100"/>
        <c:noMultiLvlLbl val="0"/>
      </c:catAx>
      <c:valAx>
        <c:axId val="275403184"/>
        <c:scaling>
          <c:orientation val="minMax"/>
          <c:min val="25"/>
        </c:scaling>
        <c:delete val="0"/>
        <c:axPos val="l"/>
        <c:majorGridlines>
          <c:spPr>
            <a:ln w="9525" cap="flat" cmpd="sng" algn="ctr">
              <a:solidFill>
                <a:schemeClr val="bg2">
                  <a:alpha val="58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2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2'!$B$26</c:f>
              <c:strCache>
                <c:ptCount val="1"/>
                <c:pt idx="0">
                  <c:v>National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2'!$A$27:$A$30</c:f>
              <c:strCache>
                <c:ptCount val="4"/>
                <c:pt idx="0">
                  <c:v>Ensemble</c:v>
                </c:pt>
                <c:pt idx="1">
                  <c:v>CAP</c:v>
                </c:pt>
                <c:pt idx="2">
                  <c:v>Bac pro</c:v>
                </c:pt>
                <c:pt idx="3">
                  <c:v>STS</c:v>
                </c:pt>
              </c:strCache>
            </c:strRef>
          </c:cat>
          <c:val>
            <c:numRef>
              <c:f>'Graphique 2'!$B$27:$B$30</c:f>
              <c:numCache>
                <c:formatCode>General</c:formatCode>
                <c:ptCount val="4"/>
                <c:pt idx="0">
                  <c:v>41.5</c:v>
                </c:pt>
                <c:pt idx="1">
                  <c:v>23.7</c:v>
                </c:pt>
                <c:pt idx="2">
                  <c:v>37.4</c:v>
                </c:pt>
                <c:pt idx="3">
                  <c:v>54.7</c:v>
                </c:pt>
              </c:numCache>
            </c:numRef>
          </c:val>
        </c:ser>
        <c:ser>
          <c:idx val="1"/>
          <c:order val="1"/>
          <c:tx>
            <c:strRef>
              <c:f>'Graphique 2'!$C$26</c:f>
              <c:strCache>
                <c:ptCount val="1"/>
                <c:pt idx="0">
                  <c:v>Orléans-Tours</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2'!$A$27:$A$30</c:f>
              <c:strCache>
                <c:ptCount val="4"/>
                <c:pt idx="0">
                  <c:v>Ensemble</c:v>
                </c:pt>
                <c:pt idx="1">
                  <c:v>CAP</c:v>
                </c:pt>
                <c:pt idx="2">
                  <c:v>Bac pro</c:v>
                </c:pt>
                <c:pt idx="3">
                  <c:v>STS</c:v>
                </c:pt>
              </c:strCache>
            </c:strRef>
          </c:cat>
          <c:val>
            <c:numRef>
              <c:f>'Graphique 2'!$C$27:$C$30</c:f>
              <c:numCache>
                <c:formatCode>General</c:formatCode>
                <c:ptCount val="4"/>
                <c:pt idx="0">
                  <c:v>42.7</c:v>
                </c:pt>
                <c:pt idx="1">
                  <c:v>22.7</c:v>
                </c:pt>
                <c:pt idx="2" formatCode="0.0">
                  <c:v>38</c:v>
                </c:pt>
                <c:pt idx="3">
                  <c:v>56.6</c:v>
                </c:pt>
              </c:numCache>
            </c:numRef>
          </c:val>
        </c:ser>
        <c:dLbls>
          <c:dLblPos val="outEnd"/>
          <c:showLegendKey val="0"/>
          <c:showVal val="1"/>
          <c:showCatName val="0"/>
          <c:showSerName val="0"/>
          <c:showPercent val="0"/>
          <c:showBubbleSize val="0"/>
        </c:dLbls>
        <c:gapWidth val="219"/>
        <c:axId val="275406544"/>
        <c:axId val="275407104"/>
      </c:barChart>
      <c:catAx>
        <c:axId val="275406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crossAx val="275407104"/>
        <c:crosses val="autoZero"/>
        <c:auto val="1"/>
        <c:lblAlgn val="ctr"/>
        <c:lblOffset val="100"/>
        <c:noMultiLvlLbl val="0"/>
      </c:catAx>
      <c:valAx>
        <c:axId val="275407104"/>
        <c:scaling>
          <c:orientation val="minMax"/>
        </c:scaling>
        <c:delete val="0"/>
        <c:axPos val="b"/>
        <c:majorGridlines>
          <c:spPr>
            <a:ln w="9525" cap="flat" cmpd="sng" algn="ctr">
              <a:solidFill>
                <a:schemeClr val="bg2">
                  <a:alpha val="47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Narrow" panose="020B0606020202030204" pitchFamily="34" charset="0"/>
                <a:ea typeface="+mn-ea"/>
                <a:cs typeface="+mn-cs"/>
              </a:defRPr>
            </a:pPr>
            <a:endParaRPr lang="fr-FR"/>
          </a:p>
        </c:txPr>
        <c:crossAx val="275406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3'!$B$25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3'!$A$26:$A$29</c:f>
              <c:strCache>
                <c:ptCount val="4"/>
                <c:pt idx="0">
                  <c:v>Ensemble</c:v>
                </c:pt>
                <c:pt idx="1">
                  <c:v>CAP</c:v>
                </c:pt>
                <c:pt idx="2">
                  <c:v>Bac pro</c:v>
                </c:pt>
                <c:pt idx="3">
                  <c:v>STS</c:v>
                </c:pt>
              </c:strCache>
            </c:strRef>
          </c:cat>
          <c:val>
            <c:numRef>
              <c:f>'Graphique 3'!$B$26:$B$29</c:f>
              <c:numCache>
                <c:formatCode>0.0</c:formatCode>
                <c:ptCount val="4"/>
                <c:pt idx="0" formatCode="General">
                  <c:v>44.5</c:v>
                </c:pt>
                <c:pt idx="1">
                  <c:v>26</c:v>
                </c:pt>
                <c:pt idx="2" formatCode="General">
                  <c:v>40.700000000000003</c:v>
                </c:pt>
                <c:pt idx="3" formatCode="General">
                  <c:v>57.9</c:v>
                </c:pt>
              </c:numCache>
            </c:numRef>
          </c:val>
        </c:ser>
        <c:ser>
          <c:idx val="1"/>
          <c:order val="1"/>
          <c:tx>
            <c:strRef>
              <c:f>'Graphique 3'!$C$25</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3'!$A$26:$A$29</c:f>
              <c:strCache>
                <c:ptCount val="4"/>
                <c:pt idx="0">
                  <c:v>Ensemble</c:v>
                </c:pt>
                <c:pt idx="1">
                  <c:v>CAP</c:v>
                </c:pt>
                <c:pt idx="2">
                  <c:v>Bac pro</c:v>
                </c:pt>
                <c:pt idx="3">
                  <c:v>STS</c:v>
                </c:pt>
              </c:strCache>
            </c:strRef>
          </c:cat>
          <c:val>
            <c:numRef>
              <c:f>'Graphique 3'!$C$26:$C$29</c:f>
              <c:numCache>
                <c:formatCode>General</c:formatCode>
                <c:ptCount val="4"/>
                <c:pt idx="0">
                  <c:v>40.700000000000003</c:v>
                </c:pt>
                <c:pt idx="1">
                  <c:v>17.2</c:v>
                </c:pt>
                <c:pt idx="2">
                  <c:v>34.799999999999997</c:v>
                </c:pt>
                <c:pt idx="3">
                  <c:v>55.3</c:v>
                </c:pt>
              </c:numCache>
            </c:numRef>
          </c:val>
        </c:ser>
        <c:dLbls>
          <c:dLblPos val="outEnd"/>
          <c:showLegendKey val="0"/>
          <c:showVal val="1"/>
          <c:showCatName val="0"/>
          <c:showSerName val="0"/>
          <c:showPercent val="0"/>
          <c:showBubbleSize val="0"/>
        </c:dLbls>
        <c:gapWidth val="182"/>
        <c:axId val="277954640"/>
        <c:axId val="277955200"/>
      </c:barChart>
      <c:catAx>
        <c:axId val="277954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Narrow" panose="020B0606020202030204" pitchFamily="34" charset="0"/>
                <a:ea typeface="+mn-ea"/>
                <a:cs typeface="+mn-cs"/>
              </a:defRPr>
            </a:pPr>
            <a:endParaRPr lang="fr-FR"/>
          </a:p>
        </c:txPr>
        <c:crossAx val="277955200"/>
        <c:crosses val="autoZero"/>
        <c:auto val="1"/>
        <c:lblAlgn val="ctr"/>
        <c:lblOffset val="100"/>
        <c:noMultiLvlLbl val="0"/>
      </c:catAx>
      <c:valAx>
        <c:axId val="277955200"/>
        <c:scaling>
          <c:orientation val="minMax"/>
          <c:max val="60"/>
        </c:scaling>
        <c:delete val="0"/>
        <c:axPos val="b"/>
        <c:majorGridlines>
          <c:spPr>
            <a:ln w="9525" cap="flat" cmpd="sng" algn="ctr">
              <a:solidFill>
                <a:schemeClr val="bg2">
                  <a:alpha val="5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crossAx val="2779546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solidFill>
              <a:ln>
                <a:noFill/>
              </a:ln>
              <a:effectLst/>
            </c:spPr>
          </c:dPt>
          <c:dPt>
            <c:idx val="1"/>
            <c:invertIfNegative val="0"/>
            <c:bubble3D val="0"/>
            <c:spPr>
              <a:solidFill>
                <a:srgbClr val="FFD966"/>
              </a:solidFill>
              <a:ln>
                <a:noFill/>
              </a:ln>
              <a:effectLst/>
            </c:spPr>
          </c:dPt>
          <c:dPt>
            <c:idx val="2"/>
            <c:invertIfNegative val="0"/>
            <c:bubble3D val="0"/>
            <c:spPr>
              <a:solidFill>
                <a:schemeClr val="accent2"/>
              </a:solidFill>
              <a:ln>
                <a:noFill/>
              </a:ln>
              <a:effectLst/>
            </c:spPr>
          </c:dPt>
          <c:dPt>
            <c:idx val="3"/>
            <c:invertIfNegative val="0"/>
            <c:bubble3D val="0"/>
            <c:spPr>
              <a:solidFill>
                <a:srgbClr val="FFD966"/>
              </a:solidFill>
              <a:ln>
                <a:noFill/>
              </a:ln>
              <a:effectLst/>
            </c:spPr>
          </c:dPt>
          <c:dPt>
            <c:idx val="4"/>
            <c:invertIfNegative val="0"/>
            <c:bubble3D val="0"/>
            <c:spPr>
              <a:solidFill>
                <a:schemeClr val="accent2"/>
              </a:solidFill>
              <a:ln>
                <a:noFill/>
              </a:ln>
              <a:effectLst/>
            </c:spPr>
          </c:dPt>
          <c:dPt>
            <c:idx val="5"/>
            <c:invertIfNegative val="0"/>
            <c:bubble3D val="0"/>
            <c:spPr>
              <a:solidFill>
                <a:srgbClr val="FFD966"/>
              </a:solidFill>
              <a:ln>
                <a:noFill/>
              </a:ln>
              <a:effectLst/>
            </c:spPr>
          </c:dPt>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'Graphique 4'!$A$24:$B$29</c:f>
              <c:multiLvlStrCache>
                <c:ptCount val="6"/>
                <c:lvl>
                  <c:pt idx="0">
                    <c:v>Diplômé</c:v>
                  </c:pt>
                  <c:pt idx="1">
                    <c:v>Non diplômé</c:v>
                  </c:pt>
                  <c:pt idx="2">
                    <c:v>Diplômé</c:v>
                  </c:pt>
                  <c:pt idx="3">
                    <c:v>Non diplômé</c:v>
                  </c:pt>
                  <c:pt idx="4">
                    <c:v>Diplômé</c:v>
                  </c:pt>
                  <c:pt idx="5">
                    <c:v>Non diplômé</c:v>
                  </c:pt>
                </c:lvl>
                <c:lvl>
                  <c:pt idx="0">
                    <c:v>CAP</c:v>
                  </c:pt>
                  <c:pt idx="2">
                    <c:v>Bac pro</c:v>
                  </c:pt>
                  <c:pt idx="4">
                    <c:v>BTS</c:v>
                  </c:pt>
                </c:lvl>
              </c:multiLvlStrCache>
            </c:multiLvlStrRef>
          </c:cat>
          <c:val>
            <c:numRef>
              <c:f>'Graphique 4'!$C$24:$C$29</c:f>
              <c:numCache>
                <c:formatCode>General</c:formatCode>
                <c:ptCount val="6"/>
                <c:pt idx="0">
                  <c:v>25.6</c:v>
                </c:pt>
                <c:pt idx="1">
                  <c:v>15.2</c:v>
                </c:pt>
                <c:pt idx="2">
                  <c:v>39.9</c:v>
                </c:pt>
                <c:pt idx="3">
                  <c:v>32.799999999999997</c:v>
                </c:pt>
                <c:pt idx="4">
                  <c:v>57.5</c:v>
                </c:pt>
                <c:pt idx="5">
                  <c:v>52.2</c:v>
                </c:pt>
              </c:numCache>
            </c:numRef>
          </c:val>
        </c:ser>
        <c:dLbls>
          <c:dLblPos val="outEnd"/>
          <c:showLegendKey val="0"/>
          <c:showVal val="1"/>
          <c:showCatName val="0"/>
          <c:showSerName val="0"/>
          <c:showPercent val="0"/>
          <c:showBubbleSize val="0"/>
        </c:dLbls>
        <c:gapWidth val="182"/>
        <c:axId val="277957440"/>
        <c:axId val="277958000"/>
      </c:barChart>
      <c:catAx>
        <c:axId val="2779574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8000"/>
        <c:crosses val="autoZero"/>
        <c:auto val="1"/>
        <c:lblAlgn val="ctr"/>
        <c:lblOffset val="100"/>
        <c:noMultiLvlLbl val="0"/>
      </c:catAx>
      <c:valAx>
        <c:axId val="277958000"/>
        <c:scaling>
          <c:orientation val="minMax"/>
        </c:scaling>
        <c:delete val="0"/>
        <c:axPos val="b"/>
        <c:majorGridlines>
          <c:spPr>
            <a:ln w="9525" cap="flat" cmpd="sng" algn="ctr">
              <a:solidFill>
                <a:schemeClr val="bg2">
                  <a:alpha val="28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795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'Tableau 2'!$A$5:$A$13</c:f>
              <c:strCache>
                <c:ptCount val="9"/>
                <c:pt idx="0">
                  <c:v>Agriculteurs exploitants</c:v>
                </c:pt>
                <c:pt idx="1">
                  <c:v>Artisans, commerçants et chefs d'entreprise</c:v>
                </c:pt>
                <c:pt idx="2">
                  <c:v>Retraités</c:v>
                </c:pt>
                <c:pt idx="3">
                  <c:v>Cadres et professions intellectuelles supérieures</c:v>
                </c:pt>
                <c:pt idx="4">
                  <c:v>Professions Intermédiaires</c:v>
                </c:pt>
                <c:pt idx="5">
                  <c:v>Employés</c:v>
                </c:pt>
                <c:pt idx="6">
                  <c:v>Ouvriers</c:v>
                </c:pt>
                <c:pt idx="7">
                  <c:v>Non renseigné</c:v>
                </c:pt>
                <c:pt idx="8">
                  <c:v>Autres personnes sans activité professionnelle</c:v>
                </c:pt>
              </c:strCache>
            </c:strRef>
          </c:cat>
          <c:val>
            <c:numRef>
              <c:f>'Tableau 2'!$B$5:$B$13</c:f>
              <c:numCache>
                <c:formatCode>General</c:formatCode>
                <c:ptCount val="9"/>
                <c:pt idx="0">
                  <c:v>57.1</c:v>
                </c:pt>
                <c:pt idx="1">
                  <c:v>51.2</c:v>
                </c:pt>
                <c:pt idx="2">
                  <c:v>48.1</c:v>
                </c:pt>
                <c:pt idx="3">
                  <c:v>46.6</c:v>
                </c:pt>
                <c:pt idx="4">
                  <c:v>44.8</c:v>
                </c:pt>
                <c:pt idx="5">
                  <c:v>43.9</c:v>
                </c:pt>
                <c:pt idx="6">
                  <c:v>41.3</c:v>
                </c:pt>
                <c:pt idx="7">
                  <c:v>40.9</c:v>
                </c:pt>
                <c:pt idx="8">
                  <c:v>37.299999999999997</c:v>
                </c:pt>
              </c:numCache>
            </c:numRef>
          </c:val>
        </c:ser>
        <c:dLbls>
          <c:dLblPos val="outEnd"/>
          <c:showLegendKey val="0"/>
          <c:showVal val="1"/>
          <c:showCatName val="0"/>
          <c:showSerName val="0"/>
          <c:showPercent val="0"/>
          <c:showBubbleSize val="0"/>
        </c:dLbls>
        <c:gapWidth val="182"/>
        <c:axId val="277960240"/>
        <c:axId val="276106000"/>
      </c:barChart>
      <c:catAx>
        <c:axId val="277960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6106000"/>
        <c:crosses val="autoZero"/>
        <c:auto val="1"/>
        <c:lblAlgn val="ctr"/>
        <c:lblOffset val="100"/>
        <c:noMultiLvlLbl val="0"/>
      </c:catAx>
      <c:valAx>
        <c:axId val="276106000"/>
        <c:scaling>
          <c:orientation val="minMax"/>
        </c:scaling>
        <c:delete val="0"/>
        <c:axPos val="b"/>
        <c:majorGridlines>
          <c:spPr>
            <a:ln w="9525" cap="flat" cmpd="sng" algn="ctr">
              <a:solidFill>
                <a:schemeClr val="bg2">
                  <a:alpha val="36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277960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5'!$B$23</c:f>
              <c:strCache>
                <c:ptCount val="1"/>
                <c:pt idx="0">
                  <c:v>Femmes</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5'!$B$24:$B$28</c:f>
              <c:numCache>
                <c:formatCode>0.0</c:formatCode>
                <c:ptCount val="5"/>
                <c:pt idx="0">
                  <c:v>36.799999999999997</c:v>
                </c:pt>
                <c:pt idx="1">
                  <c:v>32.700000000000003</c:v>
                </c:pt>
                <c:pt idx="2">
                  <c:v>16.8</c:v>
                </c:pt>
                <c:pt idx="3">
                  <c:v>11</c:v>
                </c:pt>
                <c:pt idx="4">
                  <c:v>2.6</c:v>
                </c:pt>
              </c:numCache>
            </c:numRef>
          </c:val>
        </c:ser>
        <c:ser>
          <c:idx val="1"/>
          <c:order val="1"/>
          <c:tx>
            <c:strRef>
              <c:f>'Graphique 5'!$C$23</c:f>
              <c:strCache>
                <c:ptCount val="1"/>
                <c:pt idx="0">
                  <c:v>Hommes</c:v>
                </c:pt>
              </c:strCache>
            </c:strRef>
          </c:tx>
          <c:spPr>
            <a:solidFill>
              <a:schemeClr val="accent2"/>
            </a:solidFill>
            <a:ln>
              <a:noFill/>
            </a:ln>
            <a:effectLst/>
          </c:spPr>
          <c:invertIfNegative val="0"/>
          <c:dLbls>
            <c:dLbl>
              <c:idx val="0"/>
              <c:layout>
                <c:manualLayout>
                  <c:x val="2.4714239177011945E-3"/>
                  <c:y val="2.086593293064821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5'!$C$24:$C$28</c:f>
              <c:numCache>
                <c:formatCode>0.0</c:formatCode>
                <c:ptCount val="5"/>
                <c:pt idx="0">
                  <c:v>34.299999999999997</c:v>
                </c:pt>
                <c:pt idx="1">
                  <c:v>21.6</c:v>
                </c:pt>
                <c:pt idx="2">
                  <c:v>30.3</c:v>
                </c:pt>
                <c:pt idx="3">
                  <c:v>12.2</c:v>
                </c:pt>
                <c:pt idx="4">
                  <c:v>1.6</c:v>
                </c:pt>
              </c:numCache>
            </c:numRef>
          </c:val>
        </c:ser>
        <c:ser>
          <c:idx val="2"/>
          <c:order val="2"/>
          <c:tx>
            <c:strRef>
              <c:f>'Graphique 5'!$D$23</c:f>
              <c:strCache>
                <c:ptCount val="1"/>
                <c:pt idx="0">
                  <c:v>Ensemble</c:v>
                </c:pt>
              </c:strCache>
            </c:strRef>
          </c:tx>
          <c:spPr>
            <a:solidFill>
              <a:schemeClr val="accent3"/>
            </a:solidFill>
            <a:ln>
              <a:noFill/>
            </a:ln>
            <a:effectLst/>
          </c:spPr>
          <c:invertIfNegative val="0"/>
          <c:dLbls>
            <c:dLbl>
              <c:idx val="3"/>
              <c:layout>
                <c:manualLayout>
                  <c:x val="9.885695670804686E-3"/>
                  <c:y val="1.669274634451849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5'!$A$24:$A$28</c:f>
              <c:strCache>
                <c:ptCount val="5"/>
                <c:pt idx="0">
                  <c:v>CDI</c:v>
                </c:pt>
                <c:pt idx="1">
                  <c:v>CDD</c:v>
                </c:pt>
                <c:pt idx="2">
                  <c:v>Intérim</c:v>
                </c:pt>
                <c:pt idx="3">
                  <c:v>Contrat professionnel</c:v>
                </c:pt>
                <c:pt idx="4">
                  <c:v>Autres</c:v>
                </c:pt>
              </c:strCache>
            </c:strRef>
          </c:cat>
          <c:val>
            <c:numRef>
              <c:f>'Graphique 5'!$D$24:$D$28</c:f>
              <c:numCache>
                <c:formatCode>0.0</c:formatCode>
                <c:ptCount val="5"/>
                <c:pt idx="0">
                  <c:v>35.4</c:v>
                </c:pt>
                <c:pt idx="1">
                  <c:v>26.6</c:v>
                </c:pt>
                <c:pt idx="2">
                  <c:v>24.3</c:v>
                </c:pt>
                <c:pt idx="3">
                  <c:v>11.7</c:v>
                </c:pt>
                <c:pt idx="4">
                  <c:v>2</c:v>
                </c:pt>
              </c:numCache>
            </c:numRef>
          </c:val>
        </c:ser>
        <c:dLbls>
          <c:dLblPos val="outEnd"/>
          <c:showLegendKey val="0"/>
          <c:showVal val="1"/>
          <c:showCatName val="0"/>
          <c:showSerName val="0"/>
          <c:showPercent val="0"/>
          <c:showBubbleSize val="0"/>
        </c:dLbls>
        <c:gapWidth val="219"/>
        <c:overlap val="-27"/>
        <c:axId val="276109360"/>
        <c:axId val="276109920"/>
      </c:barChart>
      <c:catAx>
        <c:axId val="2761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920"/>
        <c:crosses val="autoZero"/>
        <c:auto val="1"/>
        <c:lblAlgn val="ctr"/>
        <c:lblOffset val="100"/>
        <c:noMultiLvlLbl val="0"/>
      </c:catAx>
      <c:valAx>
        <c:axId val="276109920"/>
        <c:scaling>
          <c:orientation val="minMax"/>
        </c:scaling>
        <c:delete val="0"/>
        <c:axPos val="l"/>
        <c:majorGridlines>
          <c:spPr>
            <a:ln w="9525" cap="flat" cmpd="sng" algn="ctr">
              <a:solidFill>
                <a:schemeClr val="bg2">
                  <a:alpha val="4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76109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6'!$B$24</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6'!$B$25:$B$28</c:f>
              <c:numCache>
                <c:formatCode>0.0</c:formatCode>
                <c:ptCount val="4"/>
                <c:pt idx="0">
                  <c:v>49.4</c:v>
                </c:pt>
                <c:pt idx="1">
                  <c:v>40.6</c:v>
                </c:pt>
                <c:pt idx="2">
                  <c:v>24</c:v>
                </c:pt>
                <c:pt idx="3">
                  <c:v>32.5</c:v>
                </c:pt>
              </c:numCache>
            </c:numRef>
          </c:val>
        </c:ser>
        <c:ser>
          <c:idx val="1"/>
          <c:order val="1"/>
          <c:tx>
            <c:strRef>
              <c:f>'Graphique 6'!$C$24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6'!$C$25:$C$28</c:f>
              <c:numCache>
                <c:formatCode>0.0</c:formatCode>
                <c:ptCount val="4"/>
                <c:pt idx="0">
                  <c:v>19.8</c:v>
                </c:pt>
                <c:pt idx="1">
                  <c:v>14.8</c:v>
                </c:pt>
                <c:pt idx="2">
                  <c:v>12.2</c:v>
                </c:pt>
                <c:pt idx="3">
                  <c:v>14</c:v>
                </c:pt>
              </c:numCache>
            </c:numRef>
          </c:val>
        </c:ser>
        <c:ser>
          <c:idx val="2"/>
          <c:order val="2"/>
          <c:tx>
            <c:strRef>
              <c:f>'Graphique 6'!$D$24</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1" i="0" u="none" strike="noStrike" kern="1200" baseline="0">
                    <a:solidFill>
                      <a:schemeClr val="tx1">
                        <a:lumMod val="75000"/>
                        <a:lumOff val="25000"/>
                      </a:schemeClr>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6'!$A$25:$A$28</c:f>
              <c:strCache>
                <c:ptCount val="4"/>
                <c:pt idx="0">
                  <c:v>CAP</c:v>
                </c:pt>
                <c:pt idx="1">
                  <c:v>Bac pro</c:v>
                </c:pt>
                <c:pt idx="2">
                  <c:v>BTS</c:v>
                </c:pt>
                <c:pt idx="3">
                  <c:v>Ensemble</c:v>
                </c:pt>
              </c:strCache>
            </c:strRef>
          </c:cat>
          <c:val>
            <c:numRef>
              <c:f>'Graphique 6'!$D$25:$D$28</c:f>
              <c:numCache>
                <c:formatCode>0.0</c:formatCode>
                <c:ptCount val="4"/>
                <c:pt idx="0">
                  <c:v>28.6</c:v>
                </c:pt>
                <c:pt idx="1">
                  <c:v>25.9</c:v>
                </c:pt>
                <c:pt idx="2">
                  <c:v>17.899999999999999</c:v>
                </c:pt>
                <c:pt idx="3">
                  <c:v>22.3</c:v>
                </c:pt>
              </c:numCache>
            </c:numRef>
          </c:val>
        </c:ser>
        <c:dLbls>
          <c:dLblPos val="outEnd"/>
          <c:showLegendKey val="0"/>
          <c:showVal val="1"/>
          <c:showCatName val="0"/>
          <c:showSerName val="0"/>
          <c:showPercent val="0"/>
          <c:showBubbleSize val="0"/>
        </c:dLbls>
        <c:gapWidth val="219"/>
        <c:overlap val="-27"/>
        <c:axId val="276446832"/>
        <c:axId val="276447392"/>
      </c:barChart>
      <c:catAx>
        <c:axId val="27644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47392"/>
        <c:crosses val="autoZero"/>
        <c:auto val="1"/>
        <c:lblAlgn val="ctr"/>
        <c:lblOffset val="100"/>
        <c:noMultiLvlLbl val="0"/>
      </c:catAx>
      <c:valAx>
        <c:axId val="276447392"/>
        <c:scaling>
          <c:orientation val="minMax"/>
        </c:scaling>
        <c:delete val="0"/>
        <c:axPos val="l"/>
        <c:majorGridlines>
          <c:spPr>
            <a:ln w="9525" cap="flat" cmpd="sng" algn="ctr">
              <a:solidFill>
                <a:schemeClr val="bg2">
                  <a:alpha val="28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Arial Narrow" panose="020B0606020202030204" pitchFamily="34" charset="0"/>
                <a:ea typeface="+mn-ea"/>
                <a:cs typeface="+mn-cs"/>
              </a:defRPr>
            </a:pPr>
            <a:endParaRPr lang="fr-FR"/>
          </a:p>
        </c:txPr>
        <c:crossAx val="276446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7 '!$B$25</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'!$B$26:$B$29</c:f>
              <c:numCache>
                <c:formatCode>General</c:formatCode>
                <c:ptCount val="4"/>
                <c:pt idx="0">
                  <c:v>15.8</c:v>
                </c:pt>
                <c:pt idx="1">
                  <c:v>39.700000000000003</c:v>
                </c:pt>
                <c:pt idx="2">
                  <c:v>54.8</c:v>
                </c:pt>
                <c:pt idx="3">
                  <c:v>37.200000000000003</c:v>
                </c:pt>
              </c:numCache>
            </c:numRef>
          </c:val>
        </c:ser>
        <c:ser>
          <c:idx val="1"/>
          <c:order val="1"/>
          <c:tx>
            <c:strRef>
              <c:f>'Graphique 7 '!$C$25</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'!$C$26:$C$29</c:f>
              <c:numCache>
                <c:formatCode>General</c:formatCode>
                <c:ptCount val="4"/>
                <c:pt idx="0">
                  <c:v>27.7</c:v>
                </c:pt>
                <c:pt idx="1">
                  <c:v>42.7</c:v>
                </c:pt>
                <c:pt idx="2">
                  <c:v>63.7</c:v>
                </c:pt>
                <c:pt idx="3">
                  <c:v>46.1</c:v>
                </c:pt>
              </c:numCache>
            </c:numRef>
          </c:val>
        </c:ser>
        <c:ser>
          <c:idx val="2"/>
          <c:order val="2"/>
          <c:tx>
            <c:strRef>
              <c:f>'Graphique 7 '!$D$25</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7 '!$A$26:$A$29</c:f>
              <c:strCache>
                <c:ptCount val="4"/>
                <c:pt idx="0">
                  <c:v>CAP</c:v>
                </c:pt>
                <c:pt idx="1">
                  <c:v>BAC PRO</c:v>
                </c:pt>
                <c:pt idx="2">
                  <c:v>BTS</c:v>
                </c:pt>
                <c:pt idx="3">
                  <c:v>Ensemble</c:v>
                </c:pt>
              </c:strCache>
            </c:strRef>
          </c:cat>
          <c:val>
            <c:numRef>
              <c:f>'Graphique 7 '!$D$26:$D$29</c:f>
              <c:numCache>
                <c:formatCode>General</c:formatCode>
                <c:ptCount val="4"/>
                <c:pt idx="0">
                  <c:v>24.7</c:v>
                </c:pt>
                <c:pt idx="1">
                  <c:v>42.3</c:v>
                </c:pt>
                <c:pt idx="2">
                  <c:v>62.1</c:v>
                </c:pt>
                <c:pt idx="3">
                  <c:v>44.6</c:v>
                </c:pt>
              </c:numCache>
            </c:numRef>
          </c:val>
        </c:ser>
        <c:dLbls>
          <c:dLblPos val="outEnd"/>
          <c:showLegendKey val="0"/>
          <c:showVal val="1"/>
          <c:showCatName val="0"/>
          <c:showSerName val="0"/>
          <c:showPercent val="0"/>
          <c:showBubbleSize val="0"/>
        </c:dLbls>
        <c:gapWidth val="219"/>
        <c:overlap val="-27"/>
        <c:axId val="276451312"/>
        <c:axId val="276451872"/>
      </c:barChart>
      <c:catAx>
        <c:axId val="27645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872"/>
        <c:crosses val="autoZero"/>
        <c:auto val="1"/>
        <c:lblAlgn val="ctr"/>
        <c:lblOffset val="100"/>
        <c:noMultiLvlLbl val="0"/>
      </c:catAx>
      <c:valAx>
        <c:axId val="276451872"/>
        <c:scaling>
          <c:orientation val="minMax"/>
        </c:scaling>
        <c:delete val="0"/>
        <c:axPos val="l"/>
        <c:majorGridlines>
          <c:spPr>
            <a:ln w="9525" cap="flat" cmpd="sng" algn="ctr">
              <a:solidFill>
                <a:schemeClr val="bg2">
                  <a:alpha val="41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6451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8'!$B$24</c:f>
              <c:strCache>
                <c:ptCount val="1"/>
                <c:pt idx="0">
                  <c:v>Femmes</c:v>
                </c:pt>
              </c:strCache>
            </c:strRef>
          </c:tx>
          <c:spPr>
            <a:solidFill>
              <a:srgbClr val="FFD966"/>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8'!$B$25:$B$28</c:f>
              <c:numCache>
                <c:formatCode>General</c:formatCode>
                <c:ptCount val="4"/>
                <c:pt idx="0">
                  <c:v>18.100000000000001</c:v>
                </c:pt>
                <c:pt idx="1">
                  <c:v>34.299999999999997</c:v>
                </c:pt>
                <c:pt idx="2">
                  <c:v>55.4</c:v>
                </c:pt>
                <c:pt idx="3">
                  <c:v>41.3</c:v>
                </c:pt>
              </c:numCache>
            </c:numRef>
          </c:val>
        </c:ser>
        <c:ser>
          <c:idx val="1"/>
          <c:order val="1"/>
          <c:tx>
            <c:strRef>
              <c:f>'Graphique 8'!$C$24</c:f>
              <c:strCache>
                <c:ptCount val="1"/>
                <c:pt idx="0">
                  <c:v>Hommes</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8'!$C$25:$C$28</c:f>
              <c:numCache>
                <c:formatCode>General</c:formatCode>
                <c:ptCount val="4"/>
                <c:pt idx="0">
                  <c:v>22.3</c:v>
                </c:pt>
                <c:pt idx="1">
                  <c:v>37.700000000000003</c:v>
                </c:pt>
                <c:pt idx="2">
                  <c:v>52.8</c:v>
                </c:pt>
                <c:pt idx="3">
                  <c:v>42.4</c:v>
                </c:pt>
              </c:numCache>
            </c:numRef>
          </c:val>
        </c:ser>
        <c:ser>
          <c:idx val="2"/>
          <c:order val="2"/>
          <c:tx>
            <c:strRef>
              <c:f>'Graphique 8'!$D$24</c:f>
              <c:strCache>
                <c:ptCount val="1"/>
                <c:pt idx="0">
                  <c:v>Ensemble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8'!$A$25:$A$28</c:f>
              <c:strCache>
                <c:ptCount val="4"/>
                <c:pt idx="0">
                  <c:v>CAP</c:v>
                </c:pt>
                <c:pt idx="1">
                  <c:v>BAC PRO</c:v>
                </c:pt>
                <c:pt idx="2">
                  <c:v>BTS</c:v>
                </c:pt>
                <c:pt idx="3">
                  <c:v>Ensemble</c:v>
                </c:pt>
              </c:strCache>
            </c:strRef>
          </c:cat>
          <c:val>
            <c:numRef>
              <c:f>'Graphique 8'!$D$25:$D$28</c:f>
              <c:numCache>
                <c:formatCode>General</c:formatCode>
                <c:ptCount val="4"/>
                <c:pt idx="0">
                  <c:v>20</c:v>
                </c:pt>
                <c:pt idx="1">
                  <c:v>35.4</c:v>
                </c:pt>
                <c:pt idx="2">
                  <c:v>54.4</c:v>
                </c:pt>
                <c:pt idx="3">
                  <c:v>41.7</c:v>
                </c:pt>
              </c:numCache>
            </c:numRef>
          </c:val>
        </c:ser>
        <c:dLbls>
          <c:dLblPos val="outEnd"/>
          <c:showLegendKey val="0"/>
          <c:showVal val="1"/>
          <c:showCatName val="0"/>
          <c:showSerName val="0"/>
          <c:showPercent val="0"/>
          <c:showBubbleSize val="0"/>
        </c:dLbls>
        <c:gapWidth val="219"/>
        <c:overlap val="-27"/>
        <c:axId val="275856544"/>
        <c:axId val="275857104"/>
      </c:barChart>
      <c:catAx>
        <c:axId val="27585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7104"/>
        <c:crosses val="autoZero"/>
        <c:auto val="1"/>
        <c:lblAlgn val="ctr"/>
        <c:lblOffset val="100"/>
        <c:noMultiLvlLbl val="0"/>
      </c:catAx>
      <c:valAx>
        <c:axId val="275857104"/>
        <c:scaling>
          <c:orientation val="minMax"/>
        </c:scaling>
        <c:delete val="0"/>
        <c:axPos val="l"/>
        <c:majorGridlines>
          <c:spPr>
            <a:ln w="9525" cap="flat" cmpd="sng" algn="ctr">
              <a:solidFill>
                <a:schemeClr val="bg2">
                  <a:alpha val="32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crossAx val="275856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385762</xdr:rowOff>
    </xdr:from>
    <xdr:to>
      <xdr:col>7</xdr:col>
      <xdr:colOff>257175</xdr:colOff>
      <xdr:row>7</xdr:row>
      <xdr:rowOff>338137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2</xdr:row>
      <xdr:rowOff>157162</xdr:rowOff>
    </xdr:from>
    <xdr:to>
      <xdr:col>7</xdr:col>
      <xdr:colOff>485774</xdr:colOff>
      <xdr:row>20</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90487</xdr:colOff>
      <xdr:row>2</xdr:row>
      <xdr:rowOff>119062</xdr:rowOff>
    </xdr:from>
    <xdr:to>
      <xdr:col>7</xdr:col>
      <xdr:colOff>695325</xdr:colOff>
      <xdr:row>20</xdr:row>
      <xdr:rowOff>57150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xdr:row>
      <xdr:rowOff>138112</xdr:rowOff>
    </xdr:from>
    <xdr:to>
      <xdr:col>7</xdr:col>
      <xdr:colOff>542925</xdr:colOff>
      <xdr:row>16</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628649</xdr:colOff>
      <xdr:row>2</xdr:row>
      <xdr:rowOff>80961</xdr:rowOff>
    </xdr:from>
    <xdr:to>
      <xdr:col>14</xdr:col>
      <xdr:colOff>28574</xdr:colOff>
      <xdr:row>18</xdr:row>
      <xdr:rowOff>9524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90487</xdr:rowOff>
    </xdr:from>
    <xdr:to>
      <xdr:col>5</xdr:col>
      <xdr:colOff>747713</xdr:colOff>
      <xdr:row>17</xdr:row>
      <xdr:rowOff>85725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176212</xdr:rowOff>
    </xdr:from>
    <xdr:to>
      <xdr:col>6</xdr:col>
      <xdr:colOff>685800</xdr:colOff>
      <xdr:row>17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38099</xdr:colOff>
      <xdr:row>1</xdr:row>
      <xdr:rowOff>176211</xdr:rowOff>
    </xdr:from>
    <xdr:to>
      <xdr:col>7</xdr:col>
      <xdr:colOff>504824</xdr:colOff>
      <xdr:row>17</xdr:row>
      <xdr:rowOff>180974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200025</xdr:colOff>
      <xdr:row>1</xdr:row>
      <xdr:rowOff>100011</xdr:rowOff>
    </xdr:from>
    <xdr:to>
      <xdr:col>7</xdr:col>
      <xdr:colOff>538163</xdr:colOff>
      <xdr:row>17</xdr:row>
      <xdr:rowOff>161924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D11" sqref="D11"/>
    </sheetView>
  </sheetViews>
  <sheetFormatPr baseColWidth="10" defaultRowHeight="15"/>
  <cols>
    <col min="1" max="1" width="101.85546875" style="15" customWidth="1"/>
  </cols>
  <sheetData>
    <row r="1" spans="1:1">
      <c r="A1" s="9" t="s">
        <v>65</v>
      </c>
    </row>
    <row r="2" spans="1:1" ht="76.5">
      <c r="A2" s="10" t="s">
        <v>113</v>
      </c>
    </row>
    <row r="3" spans="1:1">
      <c r="A3" s="10"/>
    </row>
    <row r="4" spans="1:1" ht="63.75">
      <c r="A4" s="11" t="s">
        <v>66</v>
      </c>
    </row>
    <row r="5" spans="1:1">
      <c r="A5" s="10"/>
    </row>
    <row r="6" spans="1:1" ht="25.5">
      <c r="A6" s="10" t="s">
        <v>67</v>
      </c>
    </row>
    <row r="7" spans="1:1">
      <c r="A7" s="10"/>
    </row>
    <row r="8" spans="1:1" ht="25.5">
      <c r="A8" s="11" t="s">
        <v>68</v>
      </c>
    </row>
    <row r="9" spans="1:1">
      <c r="A9" s="12"/>
    </row>
    <row r="10" spans="1:1">
      <c r="A10" s="9" t="s">
        <v>69</v>
      </c>
    </row>
    <row r="11" spans="1:1" ht="25.5">
      <c r="A11" s="13" t="s">
        <v>114</v>
      </c>
    </row>
    <row r="12" spans="1:1">
      <c r="A12" s="13" t="s">
        <v>115</v>
      </c>
    </row>
    <row r="13" spans="1:1" ht="102">
      <c r="A13" s="14" t="s">
        <v>116</v>
      </c>
    </row>
    <row r="14" spans="1:1" ht="38.25">
      <c r="A14" s="13" t="s">
        <v>117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F31" sqref="F31"/>
    </sheetView>
  </sheetViews>
  <sheetFormatPr baseColWidth="10" defaultRowHeight="15"/>
  <sheetData>
    <row r="1" spans="1:5">
      <c r="A1" s="33" t="s">
        <v>135</v>
      </c>
    </row>
    <row r="2" spans="1:5">
      <c r="A2" s="34"/>
    </row>
    <row r="3" spans="1:5">
      <c r="A3" s="53"/>
      <c r="B3" s="53"/>
      <c r="C3" s="49"/>
      <c r="D3" s="49"/>
      <c r="E3" s="49"/>
    </row>
    <row r="4" spans="1:5">
      <c r="A4" s="53"/>
      <c r="B4" s="50"/>
      <c r="C4" s="51"/>
      <c r="D4" s="51"/>
      <c r="E4" s="51"/>
    </row>
    <row r="5" spans="1:5">
      <c r="A5" s="53"/>
      <c r="B5" s="50"/>
      <c r="C5" s="51"/>
      <c r="D5" s="51"/>
      <c r="E5" s="51"/>
    </row>
    <row r="6" spans="1:5">
      <c r="A6" s="53"/>
      <c r="B6" s="50"/>
      <c r="C6" s="51"/>
      <c r="D6" s="51"/>
      <c r="E6" s="51"/>
    </row>
    <row r="7" spans="1:5">
      <c r="A7" s="53"/>
      <c r="B7" s="50"/>
      <c r="C7" s="51"/>
      <c r="D7" s="51"/>
      <c r="E7" s="51"/>
    </row>
    <row r="8" spans="1:5">
      <c r="A8" s="53"/>
      <c r="B8" s="50"/>
      <c r="C8" s="51"/>
      <c r="D8" s="51"/>
      <c r="E8" s="51"/>
    </row>
    <row r="9" spans="1:5">
      <c r="A9" s="53"/>
      <c r="B9" s="50"/>
      <c r="C9" s="51"/>
      <c r="D9" s="51"/>
      <c r="E9" s="51"/>
    </row>
    <row r="10" spans="1:5">
      <c r="A10" s="53"/>
      <c r="B10" s="50"/>
      <c r="C10" s="51"/>
      <c r="D10" s="51"/>
      <c r="E10" s="51"/>
    </row>
    <row r="11" spans="1:5">
      <c r="A11" s="53"/>
      <c r="B11" s="50"/>
      <c r="C11" s="51"/>
      <c r="D11" s="51"/>
      <c r="E11" s="51"/>
    </row>
    <row r="12" spans="1:5">
      <c r="A12" s="53"/>
      <c r="B12" s="50"/>
      <c r="C12" s="51"/>
      <c r="D12" s="51"/>
      <c r="E12" s="51"/>
    </row>
    <row r="13" spans="1:5">
      <c r="A13" s="53"/>
      <c r="B13" s="50"/>
      <c r="C13" s="51"/>
      <c r="D13" s="51"/>
      <c r="E13" s="51"/>
    </row>
    <row r="14" spans="1:5">
      <c r="A14" s="53"/>
      <c r="B14" s="50"/>
      <c r="C14" s="51"/>
      <c r="D14" s="51"/>
      <c r="E14" s="51"/>
    </row>
    <row r="15" spans="1:5">
      <c r="A15" s="53"/>
      <c r="B15" s="50"/>
      <c r="C15" s="51"/>
      <c r="D15" s="51"/>
      <c r="E15" s="51"/>
    </row>
    <row r="16" spans="1:5">
      <c r="A16" s="52"/>
      <c r="B16" s="52"/>
      <c r="C16" s="51"/>
      <c r="D16" s="51"/>
      <c r="E16" s="51"/>
    </row>
    <row r="19" spans="1:4">
      <c r="A19" s="17" t="s">
        <v>136</v>
      </c>
    </row>
    <row r="20" spans="1:4">
      <c r="A20" s="17" t="s">
        <v>137</v>
      </c>
    </row>
    <row r="21" spans="1:4">
      <c r="A21" s="17" t="s">
        <v>107</v>
      </c>
    </row>
    <row r="24" spans="1:4">
      <c r="A24" s="47"/>
      <c r="B24" s="67" t="s">
        <v>2</v>
      </c>
      <c r="C24" s="67" t="s">
        <v>3</v>
      </c>
      <c r="D24" s="67" t="s">
        <v>1</v>
      </c>
    </row>
    <row r="25" spans="1:4">
      <c r="A25" s="47" t="s">
        <v>4</v>
      </c>
      <c r="B25" s="69">
        <v>49.4</v>
      </c>
      <c r="C25" s="69">
        <v>19.8</v>
      </c>
      <c r="D25" s="69">
        <v>28.6</v>
      </c>
    </row>
    <row r="26" spans="1:4">
      <c r="A26" s="47" t="s">
        <v>5</v>
      </c>
      <c r="B26" s="69">
        <v>40.6</v>
      </c>
      <c r="C26" s="69">
        <v>14.8</v>
      </c>
      <c r="D26" s="69">
        <v>25.9</v>
      </c>
    </row>
    <row r="27" spans="1:4">
      <c r="A27" s="47" t="s">
        <v>6</v>
      </c>
      <c r="B27" s="69">
        <v>24</v>
      </c>
      <c r="C27" s="69">
        <v>12.2</v>
      </c>
      <c r="D27" s="69">
        <v>17.899999999999999</v>
      </c>
    </row>
    <row r="28" spans="1:4">
      <c r="A28" s="47" t="s">
        <v>1</v>
      </c>
      <c r="B28" s="69">
        <v>32.5</v>
      </c>
      <c r="C28" s="69">
        <v>14</v>
      </c>
      <c r="D28" s="69">
        <v>22.3</v>
      </c>
    </row>
    <row r="31" spans="1:4">
      <c r="A31" s="26" t="s">
        <v>103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B26" sqref="B26"/>
    </sheetView>
  </sheetViews>
  <sheetFormatPr baseColWidth="10" defaultRowHeight="15"/>
  <sheetData>
    <row r="1" spans="1:4">
      <c r="A1" s="33" t="s">
        <v>139</v>
      </c>
    </row>
    <row r="2" spans="1:4">
      <c r="A2" s="34"/>
      <c r="B2" s="55"/>
      <c r="C2" s="55"/>
      <c r="D2" s="56"/>
    </row>
    <row r="3" spans="1:4">
      <c r="A3" s="57"/>
      <c r="B3" s="54"/>
      <c r="C3" s="54"/>
      <c r="D3" s="54"/>
    </row>
    <row r="4" spans="1:4">
      <c r="A4" s="57"/>
      <c r="B4" s="54"/>
      <c r="C4" s="54"/>
      <c r="D4" s="54"/>
    </row>
    <row r="5" spans="1:4">
      <c r="A5" s="58"/>
      <c r="B5" s="59"/>
      <c r="C5" s="59"/>
      <c r="D5" s="59"/>
    </row>
    <row r="6" spans="1:4">
      <c r="A6" s="58"/>
      <c r="B6" s="59"/>
      <c r="C6" s="59"/>
      <c r="D6" s="59"/>
    </row>
    <row r="7" spans="1:4">
      <c r="A7" s="58"/>
      <c r="B7" s="59"/>
      <c r="C7" s="59"/>
      <c r="D7" s="59"/>
    </row>
    <row r="8" spans="1:4">
      <c r="A8" s="58"/>
      <c r="B8" s="59"/>
      <c r="C8" s="59"/>
      <c r="D8" s="59"/>
    </row>
    <row r="20" spans="1:4">
      <c r="A20" s="36" t="s">
        <v>140</v>
      </c>
    </row>
    <row r="21" spans="1:4">
      <c r="A21" s="36" t="s">
        <v>141</v>
      </c>
    </row>
    <row r="22" spans="1:4">
      <c r="A22" s="36" t="s">
        <v>107</v>
      </c>
    </row>
    <row r="25" spans="1:4">
      <c r="A25" s="61"/>
      <c r="B25" s="39" t="s">
        <v>2</v>
      </c>
      <c r="C25" s="39" t="s">
        <v>3</v>
      </c>
      <c r="D25" s="39" t="s">
        <v>1</v>
      </c>
    </row>
    <row r="26" spans="1:4">
      <c r="A26" s="60" t="s">
        <v>4</v>
      </c>
      <c r="B26" s="39">
        <v>15.8</v>
      </c>
      <c r="C26" s="39">
        <v>27.7</v>
      </c>
      <c r="D26" s="39">
        <v>24.7</v>
      </c>
    </row>
    <row r="27" spans="1:4">
      <c r="A27" s="61" t="s">
        <v>7</v>
      </c>
      <c r="B27" s="39">
        <v>39.700000000000003</v>
      </c>
      <c r="C27" s="39">
        <v>42.7</v>
      </c>
      <c r="D27" s="39">
        <v>42.3</v>
      </c>
    </row>
    <row r="28" spans="1:4">
      <c r="A28" s="61" t="s">
        <v>6</v>
      </c>
      <c r="B28" s="39">
        <v>54.8</v>
      </c>
      <c r="C28" s="39">
        <v>63.7</v>
      </c>
      <c r="D28" s="39">
        <v>62.1</v>
      </c>
    </row>
    <row r="29" spans="1:4">
      <c r="A29" s="61" t="s">
        <v>1</v>
      </c>
      <c r="B29" s="39">
        <v>37.200000000000003</v>
      </c>
      <c r="C29" s="39">
        <v>46.1</v>
      </c>
      <c r="D29" s="39">
        <v>44.6</v>
      </c>
    </row>
    <row r="32" spans="1:4">
      <c r="A32" s="26" t="s">
        <v>103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4" workbookViewId="0">
      <selection activeCell="F24" sqref="F24"/>
    </sheetView>
  </sheetViews>
  <sheetFormatPr baseColWidth="10" defaultRowHeight="15"/>
  <sheetData>
    <row r="1" spans="1:4">
      <c r="A1" s="33" t="s">
        <v>142</v>
      </c>
    </row>
    <row r="2" spans="1:4">
      <c r="A2" s="34"/>
      <c r="B2" s="55"/>
      <c r="C2" s="55"/>
      <c r="D2" s="55"/>
    </row>
    <row r="3" spans="1:4">
      <c r="A3" s="57"/>
      <c r="B3" s="54"/>
      <c r="C3" s="54"/>
      <c r="D3" s="54"/>
    </row>
    <row r="4" spans="1:4">
      <c r="A4" s="57"/>
      <c r="B4" s="54"/>
      <c r="C4" s="54"/>
      <c r="D4" s="54"/>
    </row>
    <row r="5" spans="1:4">
      <c r="A5" s="58"/>
      <c r="B5" s="59"/>
      <c r="C5" s="59"/>
      <c r="D5" s="59"/>
    </row>
    <row r="6" spans="1:4">
      <c r="A6" s="58"/>
      <c r="B6" s="59"/>
      <c r="C6" s="59"/>
      <c r="D6" s="59"/>
    </row>
    <row r="7" spans="1:4">
      <c r="A7" s="58"/>
      <c r="B7" s="59"/>
      <c r="C7" s="59"/>
      <c r="D7" s="59"/>
    </row>
    <row r="8" spans="1:4">
      <c r="A8" s="58"/>
      <c r="B8" s="59"/>
      <c r="C8" s="59"/>
      <c r="D8" s="59"/>
    </row>
    <row r="20" spans="1:4">
      <c r="A20" s="17" t="s">
        <v>143</v>
      </c>
    </row>
    <row r="21" spans="1:4">
      <c r="A21" s="17" t="s">
        <v>141</v>
      </c>
    </row>
    <row r="22" spans="1:4">
      <c r="A22" s="17" t="s">
        <v>107</v>
      </c>
    </row>
    <row r="24" spans="1:4">
      <c r="A24" s="62"/>
      <c r="B24" s="39" t="s">
        <v>2</v>
      </c>
      <c r="C24" s="39" t="s">
        <v>3</v>
      </c>
      <c r="D24" s="39" t="s">
        <v>1</v>
      </c>
    </row>
    <row r="25" spans="1:4">
      <c r="A25" s="43" t="s">
        <v>4</v>
      </c>
      <c r="B25" s="39">
        <v>18.100000000000001</v>
      </c>
      <c r="C25" s="39">
        <v>22.3</v>
      </c>
      <c r="D25" s="39">
        <v>20</v>
      </c>
    </row>
    <row r="26" spans="1:4">
      <c r="A26" s="42" t="s">
        <v>7</v>
      </c>
      <c r="B26" s="39">
        <v>34.299999999999997</v>
      </c>
      <c r="C26" s="39">
        <v>37.700000000000003</v>
      </c>
      <c r="D26" s="39">
        <v>35.4</v>
      </c>
    </row>
    <row r="27" spans="1:4">
      <c r="A27" s="42" t="s">
        <v>6</v>
      </c>
      <c r="B27" s="39">
        <v>55.4</v>
      </c>
      <c r="C27" s="39">
        <v>52.8</v>
      </c>
      <c r="D27" s="39">
        <v>54.4</v>
      </c>
    </row>
    <row r="28" spans="1:4">
      <c r="A28" s="42" t="s">
        <v>1</v>
      </c>
      <c r="B28" s="39">
        <v>41.3</v>
      </c>
      <c r="C28" s="39">
        <v>42.4</v>
      </c>
      <c r="D28" s="39">
        <v>41.7</v>
      </c>
    </row>
    <row r="30" spans="1:4">
      <c r="A30" s="26" t="s">
        <v>103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G27" sqref="G27"/>
    </sheetView>
  </sheetViews>
  <sheetFormatPr baseColWidth="10" defaultRowHeight="15"/>
  <cols>
    <col min="1" max="1" width="41.85546875" bestFit="1" customWidth="1"/>
  </cols>
  <sheetData>
    <row r="1" spans="1:4">
      <c r="A1" s="33" t="s">
        <v>144</v>
      </c>
    </row>
    <row r="2" spans="1:4">
      <c r="A2" s="34"/>
    </row>
    <row r="4" spans="1:4">
      <c r="A4" s="64" t="s">
        <v>0</v>
      </c>
      <c r="B4" s="65" t="s">
        <v>4</v>
      </c>
      <c r="C4" s="65" t="s">
        <v>5</v>
      </c>
      <c r="D4" s="65" t="s">
        <v>6</v>
      </c>
    </row>
    <row r="5" spans="1:4">
      <c r="A5" s="38" t="s">
        <v>0</v>
      </c>
      <c r="B5" s="39" t="s">
        <v>13</v>
      </c>
      <c r="C5" s="39" t="s">
        <v>13</v>
      </c>
      <c r="D5" s="39" t="s">
        <v>13</v>
      </c>
    </row>
    <row r="6" spans="1:4">
      <c r="A6" s="40" t="s">
        <v>35</v>
      </c>
      <c r="B6" s="63">
        <v>15.4</v>
      </c>
      <c r="C6" s="63">
        <v>37.6</v>
      </c>
      <c r="D6" s="83">
        <v>75</v>
      </c>
    </row>
    <row r="7" spans="1:4">
      <c r="A7" s="40" t="s">
        <v>36</v>
      </c>
      <c r="B7" s="63">
        <v>19.600000000000001</v>
      </c>
      <c r="C7" s="63">
        <v>43.6</v>
      </c>
      <c r="D7" s="63">
        <v>45.5</v>
      </c>
    </row>
    <row r="8" spans="1:4">
      <c r="A8" s="40" t="s">
        <v>37</v>
      </c>
      <c r="B8" s="63" t="s">
        <v>38</v>
      </c>
      <c r="C8" s="83">
        <v>47</v>
      </c>
      <c r="D8" s="83">
        <v>63</v>
      </c>
    </row>
    <row r="9" spans="1:4">
      <c r="A9" s="40" t="s">
        <v>39</v>
      </c>
      <c r="B9" s="63" t="s">
        <v>38</v>
      </c>
      <c r="C9" s="63">
        <v>26.9</v>
      </c>
      <c r="D9" s="63">
        <v>48.9</v>
      </c>
    </row>
    <row r="10" spans="1:4">
      <c r="A10" s="40" t="s">
        <v>40</v>
      </c>
      <c r="B10" s="63" t="s">
        <v>38</v>
      </c>
      <c r="C10" s="63">
        <v>21.2</v>
      </c>
      <c r="D10" s="63">
        <v>48.1</v>
      </c>
    </row>
    <row r="11" spans="1:4">
      <c r="A11" s="40" t="s">
        <v>41</v>
      </c>
      <c r="B11" s="63" t="s">
        <v>38</v>
      </c>
      <c r="C11" s="63">
        <v>33.799999999999997</v>
      </c>
      <c r="D11" s="63">
        <v>55.1</v>
      </c>
    </row>
    <row r="12" spans="1:4">
      <c r="A12" s="40" t="s">
        <v>42</v>
      </c>
      <c r="B12" s="63">
        <v>20.2</v>
      </c>
      <c r="C12" s="63">
        <v>40.299999999999997</v>
      </c>
      <c r="D12" s="63">
        <v>59.5</v>
      </c>
    </row>
    <row r="13" spans="1:4">
      <c r="A13" s="40" t="s">
        <v>43</v>
      </c>
      <c r="B13" s="63">
        <v>22.4</v>
      </c>
      <c r="C13" s="63">
        <v>47.6</v>
      </c>
      <c r="D13" s="83">
        <v>70</v>
      </c>
    </row>
    <row r="14" spans="1:4">
      <c r="A14" s="40" t="s">
        <v>44</v>
      </c>
      <c r="B14" s="63">
        <v>14.8</v>
      </c>
      <c r="C14" s="63">
        <v>35.700000000000003</v>
      </c>
      <c r="D14" s="63">
        <v>60.2</v>
      </c>
    </row>
    <row r="15" spans="1:4">
      <c r="A15" s="40" t="s">
        <v>45</v>
      </c>
      <c r="B15" s="63">
        <v>20.8</v>
      </c>
      <c r="C15" s="63">
        <v>36.299999999999997</v>
      </c>
      <c r="D15" s="63">
        <v>59.9</v>
      </c>
    </row>
    <row r="16" spans="1:4">
      <c r="A16" s="40" t="s">
        <v>46</v>
      </c>
      <c r="B16" s="63">
        <v>27.7</v>
      </c>
      <c r="C16" s="63">
        <v>45.6</v>
      </c>
      <c r="D16" s="63">
        <v>68.2</v>
      </c>
    </row>
    <row r="17" spans="1:4">
      <c r="A17" s="40" t="s">
        <v>47</v>
      </c>
      <c r="B17" s="63">
        <v>24.8</v>
      </c>
      <c r="C17" s="63">
        <v>45.6</v>
      </c>
      <c r="D17" s="63">
        <v>61.1</v>
      </c>
    </row>
    <row r="18" spans="1:4">
      <c r="A18" s="40" t="s">
        <v>48</v>
      </c>
      <c r="B18" s="63">
        <v>15.8</v>
      </c>
      <c r="C18" s="63">
        <v>35.799999999999997</v>
      </c>
      <c r="D18" s="83">
        <v>49</v>
      </c>
    </row>
    <row r="19" spans="1:4">
      <c r="A19" s="40" t="s">
        <v>49</v>
      </c>
      <c r="B19" s="63">
        <v>46.4</v>
      </c>
      <c r="C19" s="63">
        <v>46.2</v>
      </c>
      <c r="D19" s="63">
        <v>67.5</v>
      </c>
    </row>
    <row r="20" spans="1:4">
      <c r="A20" s="40" t="s">
        <v>50</v>
      </c>
      <c r="B20" s="63">
        <v>23.6</v>
      </c>
      <c r="C20" s="63">
        <v>46.3</v>
      </c>
      <c r="D20" s="63">
        <v>58.6</v>
      </c>
    </row>
    <row r="21" spans="1:4">
      <c r="A21" s="17" t="s">
        <v>145</v>
      </c>
    </row>
    <row r="22" spans="1:4">
      <c r="A22" s="17" t="s">
        <v>146</v>
      </c>
    </row>
    <row r="23" spans="1:4">
      <c r="A23" s="17" t="s">
        <v>147</v>
      </c>
    </row>
    <row r="24" spans="1:4">
      <c r="A24" s="17" t="s">
        <v>107</v>
      </c>
    </row>
    <row r="26" spans="1:4">
      <c r="A26" s="26" t="s">
        <v>103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28" sqref="A28"/>
    </sheetView>
  </sheetViews>
  <sheetFormatPr baseColWidth="10" defaultRowHeight="15"/>
  <cols>
    <col min="1" max="1" width="13.42578125" bestFit="1" customWidth="1"/>
  </cols>
  <sheetData>
    <row r="1" spans="1:9">
      <c r="A1" s="33" t="s">
        <v>148</v>
      </c>
    </row>
    <row r="2" spans="1:9">
      <c r="A2" s="34"/>
    </row>
    <row r="3" spans="1:9" ht="26.25">
      <c r="A3" s="80"/>
      <c r="B3" s="79" t="s">
        <v>4</v>
      </c>
      <c r="C3" s="79" t="s">
        <v>51</v>
      </c>
      <c r="D3" s="79" t="s">
        <v>6</v>
      </c>
      <c r="E3" s="79" t="s">
        <v>52</v>
      </c>
      <c r="F3" s="81" t="s">
        <v>61</v>
      </c>
      <c r="G3" s="79" t="s">
        <v>60</v>
      </c>
      <c r="H3" s="79" t="s">
        <v>149</v>
      </c>
    </row>
    <row r="4" spans="1:9">
      <c r="A4" s="47" t="s">
        <v>53</v>
      </c>
      <c r="B4" s="67">
        <v>26.3</v>
      </c>
      <c r="C4" s="67">
        <v>36.299999999999997</v>
      </c>
      <c r="D4" s="67">
        <v>56.8</v>
      </c>
      <c r="E4" s="69">
        <v>42</v>
      </c>
      <c r="F4" s="72">
        <v>610</v>
      </c>
      <c r="G4" s="72">
        <v>1453</v>
      </c>
      <c r="H4" s="70">
        <f>G4/$G$10</f>
        <v>0.12068106312292359</v>
      </c>
      <c r="I4" s="5">
        <f>F4/$F$10</f>
        <v>0.1185617103984451</v>
      </c>
    </row>
    <row r="5" spans="1:9">
      <c r="A5" s="47" t="s">
        <v>54</v>
      </c>
      <c r="B5" s="67">
        <v>25.7</v>
      </c>
      <c r="C5" s="67">
        <v>37.9</v>
      </c>
      <c r="D5" s="67">
        <v>59.3</v>
      </c>
      <c r="E5" s="67">
        <v>42.5</v>
      </c>
      <c r="F5" s="72">
        <v>837</v>
      </c>
      <c r="G5" s="72">
        <v>1969</v>
      </c>
      <c r="H5" s="70">
        <f t="shared" ref="H5:H10" si="0">G5/$G$10</f>
        <v>0.16353820598006644</v>
      </c>
      <c r="I5" s="5">
        <f t="shared" ref="I5:I10" si="1">F5/$F$10</f>
        <v>0.16268221574344024</v>
      </c>
    </row>
    <row r="6" spans="1:9">
      <c r="A6" s="47" t="s">
        <v>55</v>
      </c>
      <c r="B6" s="67">
        <v>14.7</v>
      </c>
      <c r="C6" s="67">
        <v>33.799999999999997</v>
      </c>
      <c r="D6" s="67">
        <v>54.2</v>
      </c>
      <c r="E6" s="67">
        <v>34.6</v>
      </c>
      <c r="F6" s="72">
        <v>285</v>
      </c>
      <c r="G6" s="72">
        <v>824</v>
      </c>
      <c r="H6" s="70">
        <f t="shared" si="0"/>
        <v>6.843853820598006E-2</v>
      </c>
      <c r="I6" s="5">
        <f t="shared" si="1"/>
        <v>5.5393586005830907E-2</v>
      </c>
    </row>
    <row r="7" spans="1:9">
      <c r="A7" s="41" t="s">
        <v>56</v>
      </c>
      <c r="B7" s="68">
        <v>16.2</v>
      </c>
      <c r="C7" s="68">
        <v>37.9</v>
      </c>
      <c r="D7" s="68">
        <v>55.8</v>
      </c>
      <c r="E7" s="68">
        <v>43.6</v>
      </c>
      <c r="F7" s="72">
        <v>1260</v>
      </c>
      <c r="G7" s="72">
        <v>2891</v>
      </c>
      <c r="H7" s="71">
        <f t="shared" si="0"/>
        <v>0.24011627906976743</v>
      </c>
      <c r="I7" s="66">
        <f t="shared" si="1"/>
        <v>0.24489795918367346</v>
      </c>
    </row>
    <row r="8" spans="1:9">
      <c r="A8" s="41" t="s">
        <v>57</v>
      </c>
      <c r="B8" s="68">
        <v>27.4</v>
      </c>
      <c r="C8" s="68">
        <v>42.8</v>
      </c>
      <c r="D8" s="68">
        <v>55.1</v>
      </c>
      <c r="E8" s="68">
        <v>45.6</v>
      </c>
      <c r="F8" s="72">
        <v>623</v>
      </c>
      <c r="G8" s="72">
        <v>1365</v>
      </c>
      <c r="H8" s="71">
        <f t="shared" si="0"/>
        <v>0.11337209302325581</v>
      </c>
      <c r="I8" s="66">
        <f t="shared" si="1"/>
        <v>0.12108843537414966</v>
      </c>
    </row>
    <row r="9" spans="1:9">
      <c r="A9" s="41" t="s">
        <v>58</v>
      </c>
      <c r="B9" s="68">
        <v>23.5</v>
      </c>
      <c r="C9" s="68">
        <v>38.299999999999997</v>
      </c>
      <c r="D9" s="68">
        <v>56.9</v>
      </c>
      <c r="E9" s="68">
        <v>43.2</v>
      </c>
      <c r="F9" s="72">
        <v>1530</v>
      </c>
      <c r="G9" s="72">
        <v>3538</v>
      </c>
      <c r="H9" s="71">
        <f t="shared" si="0"/>
        <v>0.29385382059800663</v>
      </c>
      <c r="I9" s="66">
        <f t="shared" si="1"/>
        <v>0.29737609329446063</v>
      </c>
    </row>
    <row r="10" spans="1:9">
      <c r="A10" s="47" t="s">
        <v>59</v>
      </c>
      <c r="B10" s="67">
        <v>22.7</v>
      </c>
      <c r="C10" s="69">
        <v>38</v>
      </c>
      <c r="D10" s="67">
        <v>56.6</v>
      </c>
      <c r="E10" s="67">
        <v>42.7</v>
      </c>
      <c r="F10" s="73">
        <f>SUM(F4:F9)</f>
        <v>5145</v>
      </c>
      <c r="G10" s="73">
        <f>SUM(G4:G9)</f>
        <v>12040</v>
      </c>
      <c r="H10" s="70">
        <f t="shared" si="0"/>
        <v>1</v>
      </c>
      <c r="I10" s="5">
        <f t="shared" si="1"/>
        <v>1</v>
      </c>
    </row>
    <row r="11" spans="1:9">
      <c r="A11" s="17" t="s">
        <v>153</v>
      </c>
    </row>
    <row r="12" spans="1:9">
      <c r="A12" s="17" t="s">
        <v>154</v>
      </c>
    </row>
    <row r="13" spans="1:9">
      <c r="A13" s="17" t="s">
        <v>155</v>
      </c>
    </row>
    <row r="14" spans="1:9">
      <c r="A14" s="17" t="s">
        <v>107</v>
      </c>
    </row>
    <row r="17" spans="1:4">
      <c r="A17" t="s">
        <v>152</v>
      </c>
    </row>
    <row r="18" spans="1:4">
      <c r="B18" s="82" t="s">
        <v>31</v>
      </c>
      <c r="C18" s="82" t="s">
        <v>32</v>
      </c>
      <c r="D18" s="82" t="s">
        <v>151</v>
      </c>
    </row>
    <row r="19" spans="1:4">
      <c r="A19" s="6" t="s">
        <v>53</v>
      </c>
      <c r="B19" s="7">
        <v>47.4</v>
      </c>
      <c r="C19" s="7">
        <v>38.299999999999997</v>
      </c>
      <c r="D19" s="7">
        <f>B19-C19</f>
        <v>9.1000000000000014</v>
      </c>
    </row>
    <row r="20" spans="1:4">
      <c r="A20" s="6" t="s">
        <v>54</v>
      </c>
      <c r="B20" s="7">
        <v>41.9</v>
      </c>
      <c r="C20" s="7">
        <v>42.8</v>
      </c>
      <c r="D20" s="7">
        <f t="shared" ref="D20:D25" si="2">B20-C20</f>
        <v>-0.89999999999999858</v>
      </c>
    </row>
    <row r="21" spans="1:4">
      <c r="A21" s="6" t="s">
        <v>55</v>
      </c>
      <c r="B21" s="7">
        <v>37.799999999999997</v>
      </c>
      <c r="C21" s="8">
        <v>33</v>
      </c>
      <c r="D21" s="7">
        <f t="shared" si="2"/>
        <v>4.7999999999999972</v>
      </c>
    </row>
    <row r="22" spans="1:4">
      <c r="A22" s="74" t="s">
        <v>56</v>
      </c>
      <c r="B22" s="7">
        <v>42.4</v>
      </c>
      <c r="C22" s="7">
        <v>44.2</v>
      </c>
      <c r="D22" s="7">
        <f t="shared" si="2"/>
        <v>-1.8000000000000043</v>
      </c>
    </row>
    <row r="23" spans="1:4">
      <c r="A23" s="74" t="s">
        <v>57</v>
      </c>
      <c r="B23" s="7">
        <v>47.4</v>
      </c>
      <c r="C23" s="7">
        <v>44.9</v>
      </c>
      <c r="D23" s="7">
        <f t="shared" si="2"/>
        <v>2.5</v>
      </c>
    </row>
    <row r="24" spans="1:4">
      <c r="A24" s="74" t="s">
        <v>58</v>
      </c>
      <c r="B24" s="7">
        <v>46.8</v>
      </c>
      <c r="C24" s="7">
        <v>40.9</v>
      </c>
      <c r="D24" s="7">
        <f t="shared" si="2"/>
        <v>5.8999999999999986</v>
      </c>
    </row>
    <row r="25" spans="1:4">
      <c r="A25" s="6" t="s">
        <v>59</v>
      </c>
      <c r="B25" s="7">
        <v>44.6</v>
      </c>
      <c r="C25" s="7">
        <v>41.7</v>
      </c>
      <c r="D25" s="7">
        <f t="shared" si="2"/>
        <v>2.8999999999999986</v>
      </c>
    </row>
    <row r="28" spans="1:4">
      <c r="A28" s="26" t="s">
        <v>103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H23" sqref="H23"/>
    </sheetView>
  </sheetViews>
  <sheetFormatPr baseColWidth="10" defaultRowHeight="15"/>
  <cols>
    <col min="8" max="8" width="12.28515625" bestFit="1" customWidth="1"/>
  </cols>
  <sheetData>
    <row r="1" spans="1:8">
      <c r="A1" s="33" t="s">
        <v>150</v>
      </c>
    </row>
    <row r="3" spans="1:8">
      <c r="A3" s="4"/>
    </row>
    <row r="4" spans="1:8">
      <c r="A4" s="17"/>
      <c r="B4" s="79" t="s">
        <v>25</v>
      </c>
      <c r="C4" s="79" t="s">
        <v>27</v>
      </c>
      <c r="D4" s="79" t="s">
        <v>26</v>
      </c>
      <c r="E4" s="79" t="s">
        <v>62</v>
      </c>
      <c r="F4" s="79" t="s">
        <v>63</v>
      </c>
      <c r="G4" s="46"/>
      <c r="H4" s="79" t="s">
        <v>64</v>
      </c>
    </row>
    <row r="5" spans="1:8">
      <c r="A5" s="77" t="s">
        <v>53</v>
      </c>
      <c r="B5" s="68">
        <v>39.299999999999997</v>
      </c>
      <c r="C5" s="68">
        <v>23.9</v>
      </c>
      <c r="D5" s="68">
        <v>24.8</v>
      </c>
      <c r="E5" s="78">
        <v>10</v>
      </c>
      <c r="F5" s="78">
        <v>2</v>
      </c>
      <c r="G5" s="46"/>
      <c r="H5" s="68">
        <f t="shared" ref="H5:H10" si="0">C5+D5</f>
        <v>48.7</v>
      </c>
    </row>
    <row r="6" spans="1:8">
      <c r="A6" s="77" t="s">
        <v>54</v>
      </c>
      <c r="B6" s="68">
        <v>37.700000000000003</v>
      </c>
      <c r="C6" s="68">
        <v>23.3</v>
      </c>
      <c r="D6" s="68">
        <v>28.7</v>
      </c>
      <c r="E6" s="78">
        <v>9</v>
      </c>
      <c r="F6" s="68">
        <v>1.3</v>
      </c>
      <c r="G6" s="46"/>
      <c r="H6" s="78">
        <f t="shared" si="0"/>
        <v>52</v>
      </c>
    </row>
    <row r="7" spans="1:8">
      <c r="A7" s="77" t="s">
        <v>55</v>
      </c>
      <c r="B7" s="78">
        <v>34</v>
      </c>
      <c r="C7" s="68">
        <v>28.8</v>
      </c>
      <c r="D7" s="68">
        <v>31.2</v>
      </c>
      <c r="E7" s="68">
        <v>3.2</v>
      </c>
      <c r="F7" s="68">
        <v>2.8</v>
      </c>
      <c r="G7" s="46"/>
      <c r="H7" s="78">
        <f t="shared" si="0"/>
        <v>60</v>
      </c>
    </row>
    <row r="8" spans="1:8">
      <c r="A8" s="77" t="s">
        <v>56</v>
      </c>
      <c r="B8" s="68">
        <v>33.299999999999997</v>
      </c>
      <c r="C8" s="68">
        <v>18.600000000000001</v>
      </c>
      <c r="D8" s="68">
        <v>26.8</v>
      </c>
      <c r="E8" s="68">
        <v>18.8</v>
      </c>
      <c r="F8" s="68">
        <v>2.5</v>
      </c>
      <c r="G8" s="46"/>
      <c r="H8" s="68">
        <f t="shared" si="0"/>
        <v>45.400000000000006</v>
      </c>
    </row>
    <row r="9" spans="1:8">
      <c r="A9" s="77" t="s">
        <v>57</v>
      </c>
      <c r="B9" s="68">
        <v>35.9</v>
      </c>
      <c r="C9" s="68">
        <v>23.2</v>
      </c>
      <c r="D9" s="78">
        <v>28</v>
      </c>
      <c r="E9" s="68">
        <v>10.6</v>
      </c>
      <c r="F9" s="68">
        <v>2.4</v>
      </c>
      <c r="G9" s="46"/>
      <c r="H9" s="68">
        <f t="shared" si="0"/>
        <v>51.2</v>
      </c>
    </row>
    <row r="10" spans="1:8">
      <c r="A10" s="77" t="s">
        <v>58</v>
      </c>
      <c r="B10" s="68">
        <v>34.299999999999997</v>
      </c>
      <c r="C10" s="68">
        <v>29.5</v>
      </c>
      <c r="D10" s="68">
        <v>24.5</v>
      </c>
      <c r="E10" s="68">
        <v>9.9</v>
      </c>
      <c r="F10" s="68">
        <v>1.8</v>
      </c>
      <c r="G10" s="46"/>
      <c r="H10" s="78">
        <f t="shared" si="0"/>
        <v>54</v>
      </c>
    </row>
    <row r="11" spans="1:8">
      <c r="A11" s="77" t="s">
        <v>59</v>
      </c>
      <c r="B11" s="68">
        <v>35.4</v>
      </c>
      <c r="C11" s="68">
        <v>24.3</v>
      </c>
      <c r="D11" s="68">
        <v>26.6</v>
      </c>
      <c r="E11" s="68">
        <v>11.7</v>
      </c>
      <c r="F11" s="78">
        <v>2</v>
      </c>
      <c r="G11" s="46"/>
      <c r="H11" s="68">
        <f>C11+D11</f>
        <v>50.900000000000006</v>
      </c>
    </row>
    <row r="12" spans="1:8">
      <c r="A12" s="17" t="s">
        <v>156</v>
      </c>
    </row>
    <row r="13" spans="1:8">
      <c r="A13" s="17" t="s">
        <v>157</v>
      </c>
    </row>
    <row r="14" spans="1:8">
      <c r="A14" s="17" t="s">
        <v>107</v>
      </c>
    </row>
    <row r="15" spans="1:8">
      <c r="A15" s="4"/>
      <c r="B15" s="75"/>
      <c r="C15" s="75"/>
      <c r="D15" s="4"/>
    </row>
    <row r="16" spans="1:8">
      <c r="A16" s="4"/>
      <c r="B16" s="75"/>
      <c r="C16" s="75"/>
      <c r="D16" s="4"/>
    </row>
    <row r="17" spans="1:4">
      <c r="A17" s="26" t="s">
        <v>103</v>
      </c>
      <c r="B17" s="75"/>
      <c r="C17" s="75"/>
      <c r="D17" s="4"/>
    </row>
    <row r="18" spans="1:4">
      <c r="A18" s="4"/>
      <c r="B18" s="75"/>
      <c r="C18" s="76"/>
      <c r="D18" s="4"/>
    </row>
    <row r="19" spans="1:4">
      <c r="A19" s="4"/>
      <c r="B19" s="75"/>
      <c r="C19" s="75"/>
      <c r="D19" s="4"/>
    </row>
    <row r="20" spans="1:4">
      <c r="A20" s="4"/>
      <c r="B20" s="75"/>
      <c r="C20" s="75"/>
      <c r="D20" s="4"/>
    </row>
    <row r="21" spans="1:4">
      <c r="A21" s="4"/>
      <c r="B21" s="75"/>
      <c r="C21" s="75"/>
      <c r="D21" s="4"/>
    </row>
    <row r="22" spans="1:4">
      <c r="A22" s="4"/>
      <c r="B22" s="75"/>
      <c r="C22" s="75"/>
      <c r="D22"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workbookViewId="0">
      <selection activeCell="I36" sqref="I36"/>
    </sheetView>
  </sheetViews>
  <sheetFormatPr baseColWidth="10" defaultRowHeight="12.75"/>
  <cols>
    <col min="1" max="1" width="34" style="17" customWidth="1"/>
    <col min="2" max="2" width="17.7109375" style="17" customWidth="1"/>
    <col min="3" max="16384" width="11.42578125" style="17"/>
  </cols>
  <sheetData>
    <row r="1" spans="1:8">
      <c r="A1" s="16" t="s">
        <v>112</v>
      </c>
    </row>
    <row r="2" spans="1:8">
      <c r="A2" s="16"/>
    </row>
    <row r="3" spans="1:8">
      <c r="A3" s="16" t="s">
        <v>118</v>
      </c>
      <c r="B3" s="18" t="s">
        <v>119</v>
      </c>
    </row>
    <row r="4" spans="1:8">
      <c r="A4" s="18" t="s">
        <v>120</v>
      </c>
    </row>
    <row r="5" spans="1:8">
      <c r="A5" s="19"/>
    </row>
    <row r="6" spans="1:8" ht="25.5">
      <c r="A6" s="48" t="s">
        <v>160</v>
      </c>
      <c r="B6" s="20" t="s">
        <v>159</v>
      </c>
    </row>
    <row r="7" spans="1:8">
      <c r="A7" s="18" t="s">
        <v>70</v>
      </c>
    </row>
    <row r="9" spans="1:8">
      <c r="A9" s="16" t="s">
        <v>134</v>
      </c>
      <c r="B9" s="17" t="s">
        <v>71</v>
      </c>
    </row>
    <row r="10" spans="1:8">
      <c r="A10" s="16"/>
    </row>
    <row r="11" spans="1:8" ht="30.75" customHeight="1">
      <c r="A11" s="48" t="s">
        <v>158</v>
      </c>
      <c r="B11" s="21" t="s">
        <v>72</v>
      </c>
      <c r="C11" s="22"/>
      <c r="D11" s="22"/>
      <c r="E11" s="22"/>
      <c r="F11" s="22"/>
      <c r="G11" s="22"/>
      <c r="H11" s="22"/>
    </row>
    <row r="12" spans="1:8">
      <c r="A12" s="17" t="s">
        <v>73</v>
      </c>
    </row>
    <row r="13" spans="1:8">
      <c r="B13" s="23" t="s">
        <v>74</v>
      </c>
      <c r="C13" s="23" t="s">
        <v>75</v>
      </c>
      <c r="D13" s="23"/>
    </row>
    <row r="14" spans="1:8">
      <c r="A14" s="23" t="s">
        <v>76</v>
      </c>
      <c r="B14" s="23" t="s">
        <v>77</v>
      </c>
      <c r="C14" s="24" t="s">
        <v>78</v>
      </c>
      <c r="D14" s="23"/>
    </row>
    <row r="15" spans="1:8">
      <c r="A15" s="23"/>
      <c r="B15" s="23"/>
      <c r="C15" s="24" t="s">
        <v>79</v>
      </c>
      <c r="D15" s="23"/>
    </row>
    <row r="16" spans="1:8">
      <c r="A16" s="23"/>
      <c r="B16" s="23"/>
      <c r="C16" s="24" t="s">
        <v>80</v>
      </c>
      <c r="D16" s="23"/>
    </row>
    <row r="17" spans="1:4">
      <c r="A17" s="23"/>
      <c r="B17" s="23"/>
      <c r="C17" s="24" t="s">
        <v>81</v>
      </c>
      <c r="D17" s="23"/>
    </row>
    <row r="18" spans="1:4">
      <c r="A18" s="23" t="s">
        <v>82</v>
      </c>
      <c r="B18" s="23"/>
      <c r="C18" s="24" t="s">
        <v>83</v>
      </c>
      <c r="D18" s="23"/>
    </row>
    <row r="19" spans="1:4">
      <c r="A19" s="23"/>
      <c r="B19" s="23"/>
      <c r="C19" s="24" t="s">
        <v>84</v>
      </c>
      <c r="D19" s="23"/>
    </row>
    <row r="20" spans="1:4">
      <c r="A20" s="23" t="s">
        <v>85</v>
      </c>
      <c r="B20" s="23"/>
      <c r="C20" s="24" t="s">
        <v>86</v>
      </c>
      <c r="D20" s="23"/>
    </row>
    <row r="21" spans="1:4">
      <c r="A21" s="23" t="s">
        <v>87</v>
      </c>
      <c r="B21" s="23"/>
      <c r="C21" s="24" t="s">
        <v>88</v>
      </c>
      <c r="D21" s="23"/>
    </row>
    <row r="22" spans="1:4">
      <c r="A22" s="23"/>
      <c r="B22" s="23"/>
      <c r="C22" s="24" t="s">
        <v>89</v>
      </c>
      <c r="D22" s="23"/>
    </row>
    <row r="23" spans="1:4">
      <c r="A23" s="23"/>
      <c r="B23" s="23"/>
      <c r="C23" s="24" t="s">
        <v>90</v>
      </c>
      <c r="D23" s="23"/>
    </row>
    <row r="24" spans="1:4">
      <c r="A24" s="23"/>
      <c r="B24" s="23"/>
      <c r="C24" s="24" t="s">
        <v>91</v>
      </c>
      <c r="D24" s="23"/>
    </row>
    <row r="25" spans="1:4">
      <c r="A25" s="23"/>
      <c r="B25" s="23"/>
      <c r="C25" s="24" t="s">
        <v>92</v>
      </c>
      <c r="D25" s="23"/>
    </row>
    <row r="26" spans="1:4">
      <c r="A26" s="23"/>
      <c r="B26" s="23"/>
      <c r="C26" s="24" t="s">
        <v>93</v>
      </c>
      <c r="D26" s="23"/>
    </row>
    <row r="27" spans="1:4">
      <c r="A27" s="23"/>
      <c r="B27" s="23"/>
      <c r="C27" s="24" t="s">
        <v>94</v>
      </c>
      <c r="D27" s="23"/>
    </row>
    <row r="28" spans="1:4">
      <c r="A28" s="23"/>
      <c r="B28" s="23"/>
      <c r="C28" s="24" t="s">
        <v>95</v>
      </c>
      <c r="D28" s="23"/>
    </row>
    <row r="29" spans="1:4">
      <c r="A29" s="23"/>
      <c r="B29" s="23"/>
      <c r="C29" s="24" t="s">
        <v>96</v>
      </c>
      <c r="D29" s="23"/>
    </row>
    <row r="30" spans="1:4">
      <c r="A30" s="23" t="s">
        <v>97</v>
      </c>
      <c r="B30" s="23" t="s">
        <v>98</v>
      </c>
      <c r="C30" s="24" t="s">
        <v>99</v>
      </c>
      <c r="D30" s="23"/>
    </row>
    <row r="31" spans="1:4">
      <c r="A31" s="17" t="s">
        <v>100</v>
      </c>
    </row>
    <row r="33" spans="1:2">
      <c r="A33" s="16" t="s">
        <v>138</v>
      </c>
      <c r="B33" s="17" t="s">
        <v>101</v>
      </c>
    </row>
    <row r="34" spans="1:2">
      <c r="A34" s="16"/>
      <c r="B34" s="17"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G15" sqref="G15"/>
    </sheetView>
  </sheetViews>
  <sheetFormatPr baseColWidth="10" defaultRowHeight="15"/>
  <cols>
    <col min="10" max="10" width="27.42578125" customWidth="1"/>
    <col min="14" max="14" width="12.7109375" customWidth="1"/>
  </cols>
  <sheetData>
    <row r="1" spans="1:10" ht="30.75" customHeight="1">
      <c r="A1" s="32" t="s">
        <v>111</v>
      </c>
      <c r="B1" s="32"/>
      <c r="C1" s="32"/>
      <c r="D1" s="32"/>
      <c r="E1" s="32"/>
      <c r="F1" s="32"/>
      <c r="G1" s="32"/>
      <c r="H1" s="32"/>
      <c r="I1" s="32"/>
      <c r="J1" s="32"/>
    </row>
    <row r="2" spans="1:10" ht="31.5" customHeight="1">
      <c r="A2" s="25"/>
      <c r="B2" s="25"/>
      <c r="C2" s="25"/>
      <c r="D2" s="25"/>
      <c r="E2" s="25"/>
      <c r="F2" s="25"/>
      <c r="G2" s="25"/>
      <c r="H2" s="25"/>
      <c r="I2" s="25"/>
      <c r="J2" s="25"/>
    </row>
    <row r="3" spans="1:10" ht="31.5" customHeight="1">
      <c r="A3" s="25"/>
      <c r="B3" s="25"/>
      <c r="C3" s="25"/>
      <c r="D3" s="25"/>
      <c r="E3" s="25"/>
      <c r="F3" s="25"/>
      <c r="G3" s="25"/>
      <c r="H3" s="25"/>
      <c r="I3" s="25"/>
      <c r="J3" s="25"/>
    </row>
    <row r="4" spans="1:10" ht="31.5" customHeight="1">
      <c r="A4" s="25"/>
      <c r="B4" s="25"/>
      <c r="C4" s="25"/>
      <c r="D4" s="25"/>
      <c r="E4" s="25"/>
      <c r="F4" s="25"/>
      <c r="G4" s="25"/>
      <c r="H4" s="25"/>
      <c r="I4" s="25"/>
      <c r="J4" s="25"/>
    </row>
    <row r="5" spans="1:10" ht="31.5" customHeight="1">
      <c r="A5" s="25"/>
      <c r="B5" s="25"/>
      <c r="C5" s="25"/>
      <c r="D5" s="25"/>
      <c r="E5" s="25"/>
      <c r="F5" s="25"/>
      <c r="G5" s="25"/>
      <c r="H5" s="25"/>
      <c r="I5" s="25"/>
      <c r="J5" s="25"/>
    </row>
    <row r="6" spans="1:10" ht="31.5" customHeight="1">
      <c r="A6" s="25"/>
      <c r="B6" s="25"/>
      <c r="C6" s="25"/>
      <c r="D6" s="25"/>
      <c r="E6" s="25"/>
      <c r="F6" s="25"/>
      <c r="G6" s="25"/>
      <c r="H6" s="25"/>
      <c r="I6" s="25"/>
      <c r="J6" s="25"/>
    </row>
    <row r="7" spans="1:10" ht="31.5" customHeight="1">
      <c r="A7" s="25"/>
      <c r="B7" s="25"/>
      <c r="C7" s="25"/>
      <c r="D7" s="25"/>
      <c r="E7" s="25"/>
      <c r="F7" s="25"/>
      <c r="G7" s="25"/>
      <c r="H7" s="25"/>
      <c r="I7" s="25"/>
      <c r="J7" s="25"/>
    </row>
    <row r="8" spans="1:10" ht="31.5" customHeight="1">
      <c r="A8" s="25"/>
      <c r="B8" s="25"/>
      <c r="C8" s="25"/>
      <c r="D8" s="25"/>
      <c r="E8" s="25"/>
      <c r="F8" s="25"/>
      <c r="G8" s="25"/>
      <c r="H8" s="25"/>
      <c r="I8" s="25"/>
      <c r="J8" s="25"/>
    </row>
    <row r="9" spans="1:10">
      <c r="A9" s="25"/>
      <c r="B9" s="25"/>
      <c r="C9" s="25"/>
      <c r="D9" s="25"/>
      <c r="E9" s="25"/>
      <c r="F9" s="25"/>
      <c r="G9" s="25"/>
      <c r="H9" s="25"/>
      <c r="I9" s="25"/>
      <c r="J9" s="25"/>
    </row>
    <row r="10" spans="1:10">
      <c r="A10" s="21" t="s">
        <v>105</v>
      </c>
      <c r="B10" s="25"/>
      <c r="C10" s="25"/>
      <c r="D10" s="25"/>
      <c r="E10" s="25"/>
      <c r="F10" s="25"/>
      <c r="G10" s="25"/>
      <c r="H10" s="25"/>
      <c r="I10" s="25"/>
      <c r="J10" s="25"/>
    </row>
    <row r="11" spans="1:10">
      <c r="A11" s="21" t="s">
        <v>104</v>
      </c>
      <c r="B11" s="25"/>
      <c r="C11" s="25"/>
      <c r="D11" s="25"/>
      <c r="E11" s="25"/>
      <c r="F11" s="25"/>
      <c r="G11" s="25"/>
      <c r="H11" s="25"/>
      <c r="I11" s="25"/>
      <c r="J11" s="25"/>
    </row>
    <row r="12" spans="1:10">
      <c r="A12" s="27"/>
      <c r="B12" s="25"/>
      <c r="C12" s="25"/>
      <c r="D12" s="25"/>
      <c r="E12" s="25"/>
      <c r="F12" s="25"/>
      <c r="G12" s="25"/>
      <c r="H12" s="25"/>
      <c r="I12" s="25"/>
      <c r="J12" s="25"/>
    </row>
    <row r="13" spans="1:10">
      <c r="A13" s="26"/>
      <c r="B13" s="25"/>
      <c r="C13" s="25"/>
      <c r="D13" s="25"/>
      <c r="E13" s="25"/>
      <c r="F13" s="25"/>
      <c r="G13" s="25"/>
      <c r="H13" s="25"/>
      <c r="I13" s="25"/>
      <c r="J13" s="25"/>
    </row>
    <row r="14" spans="1:10" ht="38.25">
      <c r="A14" s="47"/>
      <c r="B14" s="94" t="s">
        <v>2</v>
      </c>
      <c r="C14" s="94" t="s">
        <v>3</v>
      </c>
      <c r="D14" s="94" t="s">
        <v>1</v>
      </c>
      <c r="E14" s="95" t="s">
        <v>9</v>
      </c>
    </row>
    <row r="15" spans="1:10">
      <c r="A15" s="47" t="s">
        <v>8</v>
      </c>
      <c r="B15" s="89">
        <v>41.2</v>
      </c>
      <c r="C15" s="89">
        <v>44.2</v>
      </c>
      <c r="D15" s="89">
        <v>42.8</v>
      </c>
      <c r="E15" s="67">
        <v>45.8</v>
      </c>
    </row>
    <row r="16" spans="1:10">
      <c r="A16" s="47" t="s">
        <v>4</v>
      </c>
      <c r="B16" s="89">
        <v>49.4</v>
      </c>
      <c r="C16" s="89">
        <v>47.9</v>
      </c>
      <c r="D16" s="89">
        <v>48.5</v>
      </c>
      <c r="E16" s="67">
        <v>49.9</v>
      </c>
    </row>
    <row r="17" spans="1:5">
      <c r="A17" s="47" t="s">
        <v>7</v>
      </c>
      <c r="B17" s="89">
        <v>44.6</v>
      </c>
      <c r="C17" s="89">
        <v>48.8</v>
      </c>
      <c r="D17" s="89">
        <v>46.9</v>
      </c>
      <c r="E17" s="67">
        <v>50.9</v>
      </c>
    </row>
    <row r="18" spans="1:5">
      <c r="A18" s="47" t="s">
        <v>30</v>
      </c>
      <c r="B18" s="89">
        <v>32.9</v>
      </c>
      <c r="C18" s="89">
        <v>33.200000000000003</v>
      </c>
      <c r="D18" s="90">
        <v>33</v>
      </c>
      <c r="E18" s="67">
        <v>35.9</v>
      </c>
    </row>
    <row r="21" spans="1:5">
      <c r="A21" s="26" t="s">
        <v>103</v>
      </c>
    </row>
  </sheetData>
  <mergeCells count="1">
    <mergeCell ref="A1:J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F30" sqref="F30"/>
    </sheetView>
  </sheetViews>
  <sheetFormatPr baseColWidth="10" defaultRowHeight="15"/>
  <cols>
    <col min="2" max="3" width="13.42578125" bestFit="1" customWidth="1"/>
  </cols>
  <sheetData>
    <row r="1" spans="1:8">
      <c r="A1" s="28" t="s">
        <v>110</v>
      </c>
      <c r="B1" s="29"/>
      <c r="C1" s="29"/>
      <c r="D1" s="29"/>
      <c r="E1" s="29"/>
      <c r="F1" s="29"/>
      <c r="G1" s="29"/>
      <c r="H1" s="29"/>
    </row>
    <row r="2" spans="1:8">
      <c r="A2" s="27"/>
    </row>
    <row r="22" spans="1:3">
      <c r="A22" s="30" t="s">
        <v>106</v>
      </c>
    </row>
    <row r="23" spans="1:3">
      <c r="A23" s="30" t="s">
        <v>107</v>
      </c>
    </row>
    <row r="24" spans="1:3">
      <c r="A24" s="27"/>
    </row>
    <row r="26" spans="1:3">
      <c r="A26" s="47"/>
      <c r="B26" s="67" t="s">
        <v>11</v>
      </c>
      <c r="C26" s="67" t="s">
        <v>10</v>
      </c>
    </row>
    <row r="27" spans="1:3">
      <c r="A27" s="84" t="s">
        <v>1</v>
      </c>
      <c r="B27" s="67">
        <v>41.5</v>
      </c>
      <c r="C27" s="89">
        <v>42.7</v>
      </c>
    </row>
    <row r="28" spans="1:3">
      <c r="A28" s="84" t="s">
        <v>4</v>
      </c>
      <c r="B28" s="67">
        <v>23.7</v>
      </c>
      <c r="C28" s="89">
        <v>22.7</v>
      </c>
    </row>
    <row r="29" spans="1:3">
      <c r="A29" s="84" t="s">
        <v>5</v>
      </c>
      <c r="B29" s="67">
        <v>37.4</v>
      </c>
      <c r="C29" s="90">
        <v>38</v>
      </c>
    </row>
    <row r="30" spans="1:3">
      <c r="A30" s="84" t="s">
        <v>30</v>
      </c>
      <c r="B30" s="67">
        <v>54.7</v>
      </c>
      <c r="C30" s="89">
        <v>56.6</v>
      </c>
    </row>
    <row r="33" spans="1:1">
      <c r="A33" s="26" t="s">
        <v>103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E24" sqref="E24:E25"/>
    </sheetView>
  </sheetViews>
  <sheetFormatPr baseColWidth="10" defaultRowHeight="16.5"/>
  <cols>
    <col min="1" max="1" width="11.42578125" style="1"/>
    <col min="2" max="2" width="13.5703125" style="1" customWidth="1"/>
    <col min="3" max="16384" width="11.42578125" style="1"/>
  </cols>
  <sheetData>
    <row r="1" spans="1:1">
      <c r="A1" s="35" t="s">
        <v>109</v>
      </c>
    </row>
    <row r="2" spans="1:1">
      <c r="A2" s="27"/>
    </row>
    <row r="22" spans="1:3">
      <c r="A22" s="21" t="s">
        <v>108</v>
      </c>
    </row>
    <row r="23" spans="1:3">
      <c r="A23" s="21" t="s">
        <v>107</v>
      </c>
    </row>
    <row r="24" spans="1:3">
      <c r="A24" s="31"/>
    </row>
    <row r="25" spans="1:3">
      <c r="A25" s="47"/>
      <c r="B25" s="67" t="s">
        <v>3</v>
      </c>
      <c r="C25" s="67" t="s">
        <v>2</v>
      </c>
    </row>
    <row r="26" spans="1:3">
      <c r="A26" s="93" t="s">
        <v>1</v>
      </c>
      <c r="B26" s="91">
        <v>44.5</v>
      </c>
      <c r="C26" s="91">
        <v>40.700000000000003</v>
      </c>
    </row>
    <row r="27" spans="1:3">
      <c r="A27" s="93" t="s">
        <v>4</v>
      </c>
      <c r="B27" s="92">
        <v>26</v>
      </c>
      <c r="C27" s="91">
        <v>17.2</v>
      </c>
    </row>
    <row r="28" spans="1:3">
      <c r="A28" s="93" t="s">
        <v>5</v>
      </c>
      <c r="B28" s="91">
        <v>40.700000000000003</v>
      </c>
      <c r="C28" s="91">
        <v>34.799999999999997</v>
      </c>
    </row>
    <row r="29" spans="1:3">
      <c r="A29" s="93" t="s">
        <v>30</v>
      </c>
      <c r="B29" s="91">
        <v>57.9</v>
      </c>
      <c r="C29" s="91">
        <v>55.3</v>
      </c>
    </row>
    <row r="31" spans="1:3">
      <c r="A31" s="26" t="s">
        <v>103</v>
      </c>
    </row>
    <row r="34" spans="1:3">
      <c r="B34" s="2"/>
      <c r="C34" s="2"/>
    </row>
    <row r="35" spans="1:3">
      <c r="A35" s="3"/>
      <c r="B35" s="2"/>
      <c r="C35" s="2"/>
    </row>
    <row r="36" spans="1:3">
      <c r="A36" s="3"/>
      <c r="B36" s="2"/>
      <c r="C36" s="2"/>
    </row>
    <row r="37" spans="1:3">
      <c r="A37" s="3"/>
      <c r="B37" s="2"/>
      <c r="C37" s="2"/>
    </row>
    <row r="38" spans="1:3">
      <c r="A38" s="3"/>
      <c r="B38" s="2"/>
      <c r="C38"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D13" sqref="D13"/>
    </sheetView>
  </sheetViews>
  <sheetFormatPr baseColWidth="10" defaultRowHeight="15"/>
  <sheetData>
    <row r="1" spans="1:3">
      <c r="A1" s="33" t="s">
        <v>121</v>
      </c>
    </row>
    <row r="2" spans="1:3">
      <c r="A2" s="34"/>
    </row>
    <row r="3" spans="1:3" ht="16.5">
      <c r="A3" s="1"/>
      <c r="B3" s="1"/>
      <c r="C3" s="1"/>
    </row>
    <row r="4" spans="1:3">
      <c r="A4" s="80"/>
      <c r="B4" s="79" t="s">
        <v>12</v>
      </c>
      <c r="C4" s="79" t="s">
        <v>11</v>
      </c>
    </row>
    <row r="5" spans="1:3">
      <c r="A5" s="84" t="s">
        <v>1</v>
      </c>
      <c r="B5" s="67">
        <v>-3.8</v>
      </c>
      <c r="C5" s="67">
        <v>-1.5</v>
      </c>
    </row>
    <row r="6" spans="1:3">
      <c r="A6" s="84" t="s">
        <v>4</v>
      </c>
      <c r="B6" s="67">
        <v>-8.8000000000000007</v>
      </c>
      <c r="C6" s="67">
        <v>-4.9000000000000004</v>
      </c>
    </row>
    <row r="7" spans="1:3">
      <c r="A7" s="84" t="s">
        <v>5</v>
      </c>
      <c r="B7" s="67">
        <v>-5.9</v>
      </c>
      <c r="C7" s="67">
        <v>-4.7</v>
      </c>
    </row>
    <row r="8" spans="1:3">
      <c r="A8" s="84" t="s">
        <v>6</v>
      </c>
      <c r="B8" s="67">
        <v>-2.6</v>
      </c>
      <c r="C8" s="67">
        <v>0.5</v>
      </c>
    </row>
    <row r="10" spans="1:3">
      <c r="A10" s="17" t="s">
        <v>122</v>
      </c>
    </row>
    <row r="11" spans="1:3">
      <c r="A11" s="17" t="s">
        <v>123</v>
      </c>
    </row>
    <row r="12" spans="1:3">
      <c r="A12" s="17" t="s">
        <v>107</v>
      </c>
    </row>
    <row r="14" spans="1:3">
      <c r="A14" s="26" t="s">
        <v>103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E25" sqref="E25"/>
    </sheetView>
  </sheetViews>
  <sheetFormatPr baseColWidth="10" defaultRowHeight="15"/>
  <sheetData>
    <row r="1" spans="1:1">
      <c r="A1" s="33" t="s">
        <v>124</v>
      </c>
    </row>
    <row r="2" spans="1:1">
      <c r="A2" s="34"/>
    </row>
    <row r="19" spans="1:3">
      <c r="A19" s="17" t="s">
        <v>125</v>
      </c>
    </row>
    <row r="20" spans="1:3">
      <c r="A20" s="17" t="s">
        <v>126</v>
      </c>
    </row>
    <row r="21" spans="1:3">
      <c r="A21" s="17" t="s">
        <v>107</v>
      </c>
    </row>
    <row r="23" spans="1:3">
      <c r="A23" s="87" t="s">
        <v>0</v>
      </c>
      <c r="B23" s="87"/>
      <c r="C23" s="88" t="s">
        <v>13</v>
      </c>
    </row>
    <row r="24" spans="1:3">
      <c r="A24" s="84" t="s">
        <v>4</v>
      </c>
      <c r="B24" s="85" t="s">
        <v>14</v>
      </c>
      <c r="C24" s="89">
        <v>25.6</v>
      </c>
    </row>
    <row r="25" spans="1:3">
      <c r="A25" s="86" t="s">
        <v>0</v>
      </c>
      <c r="B25" s="85" t="s">
        <v>15</v>
      </c>
      <c r="C25" s="89">
        <v>15.2</v>
      </c>
    </row>
    <row r="26" spans="1:3">
      <c r="A26" s="84" t="s">
        <v>5</v>
      </c>
      <c r="B26" s="85" t="s">
        <v>14</v>
      </c>
      <c r="C26" s="89">
        <v>39.9</v>
      </c>
    </row>
    <row r="27" spans="1:3">
      <c r="A27" s="86" t="s">
        <v>0</v>
      </c>
      <c r="B27" s="85" t="s">
        <v>15</v>
      </c>
      <c r="C27" s="89">
        <v>32.799999999999997</v>
      </c>
    </row>
    <row r="28" spans="1:3">
      <c r="A28" s="84" t="s">
        <v>6</v>
      </c>
      <c r="B28" s="85" t="s">
        <v>14</v>
      </c>
      <c r="C28" s="89">
        <v>57.5</v>
      </c>
    </row>
    <row r="29" spans="1:3">
      <c r="A29" s="86" t="s">
        <v>0</v>
      </c>
      <c r="B29" s="85" t="s">
        <v>15</v>
      </c>
      <c r="C29" s="89">
        <v>52.2</v>
      </c>
    </row>
    <row r="31" spans="1:3">
      <c r="A31" s="26" t="s">
        <v>103</v>
      </c>
    </row>
  </sheetData>
  <mergeCells count="1">
    <mergeCell ref="A23:B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20" sqref="A20"/>
    </sheetView>
  </sheetViews>
  <sheetFormatPr baseColWidth="10" defaultRowHeight="15"/>
  <cols>
    <col min="1" max="1" width="41.85546875" customWidth="1"/>
    <col min="3" max="3" width="6.28515625" bestFit="1" customWidth="1"/>
  </cols>
  <sheetData>
    <row r="1" spans="1:4">
      <c r="A1" s="33" t="s">
        <v>127</v>
      </c>
    </row>
    <row r="4" spans="1:4" ht="25.5">
      <c r="A4" s="38" t="s">
        <v>0</v>
      </c>
      <c r="B4" s="39" t="s">
        <v>13</v>
      </c>
      <c r="C4" s="44" t="s">
        <v>34</v>
      </c>
      <c r="D4" s="37" t="s">
        <v>33</v>
      </c>
    </row>
    <row r="5" spans="1:4">
      <c r="A5" s="40" t="s">
        <v>16</v>
      </c>
      <c r="B5" s="39">
        <v>57.1</v>
      </c>
      <c r="C5" s="45">
        <f>D5/$D$14*100</f>
        <v>0.46515491319877067</v>
      </c>
      <c r="D5" s="37">
        <v>56</v>
      </c>
    </row>
    <row r="6" spans="1:4">
      <c r="A6" s="40" t="s">
        <v>17</v>
      </c>
      <c r="B6" s="39">
        <v>51.2</v>
      </c>
      <c r="C6" s="45">
        <f>D6/$D$14*100</f>
        <v>4.3442146357670897</v>
      </c>
      <c r="D6" s="37">
        <v>523</v>
      </c>
    </row>
    <row r="7" spans="1:4">
      <c r="A7" s="40" t="s">
        <v>22</v>
      </c>
      <c r="B7" s="39">
        <v>48.1</v>
      </c>
      <c r="C7" s="45">
        <f>D7/$D$14*100</f>
        <v>6.3128166791261737</v>
      </c>
      <c r="D7" s="37">
        <v>760</v>
      </c>
    </row>
    <row r="8" spans="1:4">
      <c r="A8" s="40" t="s">
        <v>18</v>
      </c>
      <c r="B8" s="39">
        <v>46.6</v>
      </c>
      <c r="C8" s="45">
        <f>D8/$D$14*100</f>
        <v>12.550876318631115</v>
      </c>
      <c r="D8" s="37">
        <v>1511</v>
      </c>
    </row>
    <row r="9" spans="1:4">
      <c r="A9" s="40" t="s">
        <v>19</v>
      </c>
      <c r="B9" s="39">
        <v>44.8</v>
      </c>
      <c r="C9" s="45">
        <f>D9/$D$14*100</f>
        <v>31.630534097516406</v>
      </c>
      <c r="D9" s="37">
        <v>3808</v>
      </c>
    </row>
    <row r="10" spans="1:4">
      <c r="A10" s="40" t="s">
        <v>20</v>
      </c>
      <c r="B10" s="39">
        <v>43.9</v>
      </c>
      <c r="C10" s="45">
        <f>D10/$D$14*100</f>
        <v>17.734031065703132</v>
      </c>
      <c r="D10" s="37">
        <v>2135</v>
      </c>
    </row>
    <row r="11" spans="1:4">
      <c r="A11" s="40" t="s">
        <v>21</v>
      </c>
      <c r="B11" s="39">
        <v>41.3</v>
      </c>
      <c r="C11" s="45">
        <f>D11/$D$14*100</f>
        <v>1.3124013622393886</v>
      </c>
      <c r="D11" s="37">
        <v>158</v>
      </c>
    </row>
    <row r="12" spans="1:4">
      <c r="A12" s="40" t="s">
        <v>24</v>
      </c>
      <c r="B12" s="39">
        <v>40.9</v>
      </c>
      <c r="C12" s="45">
        <f>D12/$D$14*100</f>
        <v>18.149347952487748</v>
      </c>
      <c r="D12" s="37">
        <v>2185</v>
      </c>
    </row>
    <row r="13" spans="1:4">
      <c r="A13" s="40" t="s">
        <v>23</v>
      </c>
      <c r="B13" s="39">
        <v>37.299999999999997</v>
      </c>
      <c r="C13" s="45">
        <f>D13/$D$14*100</f>
        <v>7.5006229753301774</v>
      </c>
      <c r="D13" s="37">
        <v>903</v>
      </c>
    </row>
    <row r="14" spans="1:4">
      <c r="C14" s="15"/>
      <c r="D14" s="46">
        <f>SUM(D5:D13)</f>
        <v>12039</v>
      </c>
    </row>
    <row r="15" spans="1:4">
      <c r="A15" s="17" t="s">
        <v>128</v>
      </c>
    </row>
    <row r="16" spans="1:4">
      <c r="A16" s="17" t="s">
        <v>129</v>
      </c>
    </row>
    <row r="17" spans="1:1">
      <c r="A17" s="17" t="s">
        <v>130</v>
      </c>
    </row>
    <row r="18" spans="1:1">
      <c r="A18" s="17" t="s">
        <v>107</v>
      </c>
    </row>
    <row r="20" spans="1:1">
      <c r="A20" s="26" t="s">
        <v>103</v>
      </c>
    </row>
  </sheetData>
  <sortState ref="A5:C13">
    <sortCondition descending="1" ref="B3:B11"/>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F27" sqref="F27"/>
    </sheetView>
  </sheetViews>
  <sheetFormatPr baseColWidth="10" defaultRowHeight="15"/>
  <cols>
    <col min="1" max="1" width="20.42578125" bestFit="1" customWidth="1"/>
  </cols>
  <sheetData>
    <row r="1" spans="1:1">
      <c r="A1" s="33" t="s">
        <v>131</v>
      </c>
    </row>
    <row r="2" spans="1:1">
      <c r="A2" s="34"/>
    </row>
    <row r="19" spans="1:4">
      <c r="A19" s="17" t="s">
        <v>132</v>
      </c>
    </row>
    <row r="20" spans="1:4">
      <c r="A20" s="17" t="s">
        <v>133</v>
      </c>
    </row>
    <row r="21" spans="1:4">
      <c r="A21" s="17" t="s">
        <v>107</v>
      </c>
    </row>
    <row r="23" spans="1:4">
      <c r="A23" s="47"/>
      <c r="B23" s="67" t="s">
        <v>2</v>
      </c>
      <c r="C23" s="67" t="s">
        <v>3</v>
      </c>
      <c r="D23" s="67" t="s">
        <v>1</v>
      </c>
    </row>
    <row r="24" spans="1:4">
      <c r="A24" s="47" t="s">
        <v>25</v>
      </c>
      <c r="B24" s="69">
        <v>36.799999999999997</v>
      </c>
      <c r="C24" s="69">
        <v>34.299999999999997</v>
      </c>
      <c r="D24" s="69">
        <v>35.4</v>
      </c>
    </row>
    <row r="25" spans="1:4">
      <c r="A25" s="47" t="s">
        <v>26</v>
      </c>
      <c r="B25" s="69">
        <v>32.700000000000003</v>
      </c>
      <c r="C25" s="69">
        <v>21.6</v>
      </c>
      <c r="D25" s="69">
        <v>26.6</v>
      </c>
    </row>
    <row r="26" spans="1:4">
      <c r="A26" s="47" t="s">
        <v>27</v>
      </c>
      <c r="B26" s="69">
        <v>16.8</v>
      </c>
      <c r="C26" s="69">
        <v>30.3</v>
      </c>
      <c r="D26" s="69">
        <v>24.3</v>
      </c>
    </row>
    <row r="27" spans="1:4">
      <c r="A27" s="47" t="s">
        <v>28</v>
      </c>
      <c r="B27" s="69">
        <v>11</v>
      </c>
      <c r="C27" s="69">
        <v>12.2</v>
      </c>
      <c r="D27" s="69">
        <v>11.7</v>
      </c>
    </row>
    <row r="28" spans="1:4">
      <c r="A28" s="47" t="s">
        <v>29</v>
      </c>
      <c r="B28" s="69">
        <v>2.6</v>
      </c>
      <c r="C28" s="69">
        <v>1.6</v>
      </c>
      <c r="D28" s="69">
        <v>2</v>
      </c>
    </row>
    <row r="31" spans="1:4">
      <c r="A31" s="26" t="s">
        <v>103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 et champ</vt:lpstr>
      <vt:lpstr>méthodologie</vt:lpstr>
      <vt:lpstr>Graphique 1</vt:lpstr>
      <vt:lpstr>Graphique 2</vt:lpstr>
      <vt:lpstr>Graphique 3</vt:lpstr>
      <vt:lpstr>Tableau 1</vt:lpstr>
      <vt:lpstr>Graphique 4</vt:lpstr>
      <vt:lpstr>Tableau 2</vt:lpstr>
      <vt:lpstr>Graphique 5</vt:lpstr>
      <vt:lpstr>Graphique 6</vt:lpstr>
      <vt:lpstr>Graphique 7 </vt:lpstr>
      <vt:lpstr>Graphique 8</vt:lpstr>
      <vt:lpstr>Tableau 3</vt:lpstr>
      <vt:lpstr>Tableau 4</vt:lpstr>
      <vt:lpstr>Tableau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Céline LEDUC</dc:creator>
  <cp:lastModifiedBy>Céline LEDUC</cp:lastModifiedBy>
  <dcterms:created xsi:type="dcterms:W3CDTF">2020-11-27T12:55:28Z</dcterms:created>
  <dcterms:modified xsi:type="dcterms:W3CDTF">2021-01-15T14:23:27Z</dcterms:modified>
</cp:coreProperties>
</file>