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EP\DEP\PUBLICATIONS\STATS_INFOS\en_cours_de_redaction\SI#21.10 InserJeunes lycéens_sortants 19-20\"/>
    </mc:Choice>
  </mc:AlternateContent>
  <bookViews>
    <workbookView xWindow="0" yWindow="0" windowWidth="25200" windowHeight="11850"/>
  </bookViews>
  <sheets>
    <sheet name="Source et champ" sheetId="24" r:id="rId1"/>
    <sheet name="méthodologie" sheetId="25" r:id="rId2"/>
    <sheet name="Graphique 1" sheetId="1" r:id="rId3"/>
    <sheet name="Graphique 2" sheetId="14" r:id="rId4"/>
    <sheet name="Graphique 3" sheetId="15" r:id="rId5"/>
    <sheet name="Tableau 1" sheetId="26" r:id="rId6"/>
    <sheet name="Graphique 4" sheetId="16" r:id="rId7"/>
    <sheet name="Tableau 2" sheetId="17" r:id="rId8"/>
    <sheet name="Graphique 5" sheetId="18" r:id="rId9"/>
    <sheet name="Graphique 6" sheetId="19" r:id="rId10"/>
    <sheet name="Graphique 7 " sheetId="20" r:id="rId11"/>
    <sheet name="Graphique 8" sheetId="21" r:id="rId12"/>
    <sheet name="Tableau 3" sheetId="22" r:id="rId13"/>
    <sheet name="Tableau 4" sheetId="23" r:id="rId14"/>
    <sheet name="Tableau 5" sheetId="27"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3" l="1"/>
  <c r="H6" i="23"/>
  <c r="H7" i="23"/>
  <c r="H8" i="23"/>
  <c r="H9" i="23"/>
  <c r="H10" i="23"/>
  <c r="H4" i="23"/>
  <c r="F7" i="22"/>
  <c r="F8" i="22"/>
  <c r="F9" i="22"/>
  <c r="F10" i="22"/>
  <c r="F11" i="22"/>
  <c r="F12" i="22"/>
  <c r="F13" i="22"/>
  <c r="F14" i="22"/>
  <c r="F15" i="22"/>
  <c r="F16" i="22"/>
  <c r="F17" i="22"/>
  <c r="F18" i="22"/>
  <c r="F19" i="22"/>
  <c r="F20" i="22"/>
  <c r="F21" i="22"/>
  <c r="F6" i="22"/>
  <c r="G21" i="22"/>
  <c r="D19" i="23" l="1"/>
  <c r="H11" i="27"/>
  <c r="H10" i="27"/>
  <c r="H9" i="27"/>
  <c r="H8" i="27"/>
  <c r="H7" i="27"/>
  <c r="H6" i="27"/>
  <c r="H5" i="27"/>
  <c r="D14" i="17"/>
  <c r="D20" i="23" l="1"/>
  <c r="D21" i="23"/>
  <c r="D22" i="23"/>
  <c r="D23" i="23"/>
  <c r="D24" i="23"/>
  <c r="D25" i="23"/>
  <c r="C13" i="17" l="1"/>
  <c r="C11" i="17" l="1"/>
  <c r="C12" i="17"/>
  <c r="C6" i="17"/>
  <c r="C5" i="17"/>
  <c r="C9" i="17"/>
  <c r="C8" i="17"/>
  <c r="C10" i="17"/>
  <c r="C7" i="17"/>
</calcChain>
</file>

<file path=xl/sharedStrings.xml><?xml version="1.0" encoding="utf-8"?>
<sst xmlns="http://schemas.openxmlformats.org/spreadsheetml/2006/main" count="273" uniqueCount="166">
  <si>
    <t/>
  </si>
  <si>
    <t>Ensemble</t>
  </si>
  <si>
    <t>Femmes</t>
  </si>
  <si>
    <t>Hommes</t>
  </si>
  <si>
    <t>CAP</t>
  </si>
  <si>
    <t>Bac pro</t>
  </si>
  <si>
    <t>BTS</t>
  </si>
  <si>
    <t>BAC PRO</t>
  </si>
  <si>
    <t>Réf nationale total inscrits</t>
  </si>
  <si>
    <t>Orléans-Tours</t>
  </si>
  <si>
    <t>National</t>
  </si>
  <si>
    <t>Orléans-tours</t>
  </si>
  <si>
    <t>% en emploi</t>
  </si>
  <si>
    <t>Diplômé</t>
  </si>
  <si>
    <t>Non diplômé</t>
  </si>
  <si>
    <t>Agriculteurs exploitants</t>
  </si>
  <si>
    <t>Artisans, commerçants et chefs d'entreprise</t>
  </si>
  <si>
    <t>Cadres et professions intellectuelles supérieures</t>
  </si>
  <si>
    <t>Professions Intermédiaires</t>
  </si>
  <si>
    <t>Employés</t>
  </si>
  <si>
    <t>Ouvriers</t>
  </si>
  <si>
    <t>Retraités</t>
  </si>
  <si>
    <t>Autres personnes sans activité professionnelle</t>
  </si>
  <si>
    <t>Non renseigné</t>
  </si>
  <si>
    <t>CDI</t>
  </si>
  <si>
    <t>CDD</t>
  </si>
  <si>
    <t>Intérim</t>
  </si>
  <si>
    <t>Contrat professionnel</t>
  </si>
  <si>
    <t>Autres</t>
  </si>
  <si>
    <t>STS</t>
  </si>
  <si>
    <t>Production</t>
  </si>
  <si>
    <t>Services</t>
  </si>
  <si>
    <t>Nb cumulé de sortants</t>
  </si>
  <si>
    <t xml:space="preserve">Poids </t>
  </si>
  <si>
    <t>15 Hôtellerie, restauration, tourisme</t>
  </si>
  <si>
    <t>14 Coiffure esthétique</t>
  </si>
  <si>
    <t>.</t>
  </si>
  <si>
    <t>13 Services aux personnes (santé, social)</t>
  </si>
  <si>
    <t>12 Secrétariat, communication et information</t>
  </si>
  <si>
    <t>11 Finances, comptabilité</t>
  </si>
  <si>
    <t>10 Commerce, Vente</t>
  </si>
  <si>
    <t>09 Transport, manutention, magasinage</t>
  </si>
  <si>
    <t>08 Technologies industrielles</t>
  </si>
  <si>
    <t>07 Electricité, électronique</t>
  </si>
  <si>
    <t>06 Génie civil, construction, bois</t>
  </si>
  <si>
    <t>05 Mécanique et structures métalliques</t>
  </si>
  <si>
    <t>04 Matériaux souples</t>
  </si>
  <si>
    <t>03 Energie, chimie, métallurgie</t>
  </si>
  <si>
    <t>02 Alimentation et agroalimentaire transformation</t>
  </si>
  <si>
    <t>Bac Pro</t>
  </si>
  <si>
    <t xml:space="preserve"> TOTAL</t>
  </si>
  <si>
    <t>Cher</t>
  </si>
  <si>
    <t>Eure-et-Loir</t>
  </si>
  <si>
    <t>Indre</t>
  </si>
  <si>
    <t>Indre-et-Loire</t>
  </si>
  <si>
    <t>Loir-et-Cher</t>
  </si>
  <si>
    <t>Loiret</t>
  </si>
  <si>
    <t>Académie</t>
  </si>
  <si>
    <t>sortants</t>
  </si>
  <si>
    <t>sortants en emploi</t>
  </si>
  <si>
    <t>Contrat pro</t>
  </si>
  <si>
    <t>autres</t>
  </si>
  <si>
    <t>CDD+Intérim</t>
  </si>
  <si>
    <t>Source et champ</t>
  </si>
  <si>
    <t>Le champ des formations prises en compte dans le dispositif Inserjeunes couvre :
-pour les lycéens : les CAP, baccalauréats professionnels, BTS, Mentions complémentaires de niveau IV et V dispensés dans les EPLE publics et privés sous contrat sous tutelle du ministère de l'éducation nationale
-pour les apprentis : les formations de niveau V à III, y compris agricoles, dispensées dans les Centres de formation d'apprentis.</t>
  </si>
  <si>
    <r>
      <t>L'emploi des sortants de formation est mesuré à partir des Déclarations Sociales Nominatives. Il couvre l'ensemble du champ salarié privé, hors particuliers employeurs, ainsi qu'une partie des salariés du secteur agricol</t>
    </r>
    <r>
      <rPr>
        <sz val="10"/>
        <rFont val="Arial"/>
        <family val="2"/>
      </rPr>
      <t>e, en France</t>
    </r>
    <r>
      <rPr>
        <sz val="10"/>
        <color theme="1"/>
        <rFont val="Arial"/>
        <family val="2"/>
      </rPr>
      <t>.</t>
    </r>
  </si>
  <si>
    <t xml:space="preserve">Les indicateurs sont calculés sur 2 années cumulées. Ils ne sont pas affichés quand le dénominateur est inférieur à 20 pour des raisons de robustesse statistique. </t>
  </si>
  <si>
    <r>
      <t>Définitions</t>
    </r>
    <r>
      <rPr>
        <b/>
        <sz val="10"/>
        <color indexed="48"/>
        <rFont val="Arial"/>
        <family val="2"/>
      </rPr>
      <t xml:space="preserve"> </t>
    </r>
  </si>
  <si>
    <t>L'obtention du diplôme porte sur un champ légèrement restreint, pour lequel les appariements avec les fichiers "Diplômes" ont abouti.</t>
  </si>
  <si>
    <t xml:space="preserve">Il peut y avoir plusieurs contrats pour un jeune dans la semaine de référence (emplois simultanés, ou très courtes missions d'intérim successives). </t>
  </si>
  <si>
    <t>Nous avons retenu 1 seul contrat principal par jeunes, en priorité le CDI puis le contrat le plus long, et opérés les regroupements suivants :</t>
  </si>
  <si>
    <t>Variable Sismmo</t>
  </si>
  <si>
    <t>Modalité</t>
  </si>
  <si>
    <t>CDI :</t>
  </si>
  <si>
    <t>id_nature_contrat</t>
  </si>
  <si>
    <t>1-Contrat de travail à durée indéterminée de droit privé</t>
  </si>
  <si>
    <t>9-Contrat de travail à durée indéterminée de droit public</t>
  </si>
  <si>
    <t>50-Nomination dans la fonction publique (par arrêté, par décision,…)</t>
  </si>
  <si>
    <t>82-Contrat de travail à durée indéterminée de Chantier ou d'opération</t>
  </si>
  <si>
    <t>CDD :</t>
  </si>
  <si>
    <t>2-Contrat de travail à durée déterminée de droit privé</t>
  </si>
  <si>
    <t>10-Contrat de travail à durée déterminée de droit public</t>
  </si>
  <si>
    <t>Intérim :</t>
  </si>
  <si>
    <t>3-Contrat de mission (contrat de travail temporaire)</t>
  </si>
  <si>
    <t>Autres :</t>
  </si>
  <si>
    <t>7-Contrat à durée indéterminée intermittent</t>
  </si>
  <si>
    <t>8-Contrat à durée indéterminée intérimaire</t>
  </si>
  <si>
    <t>29-Convention de stage (hors formation professionnelle)</t>
  </si>
  <si>
    <t>32-Contrat d’appui au projet d’entreprise</t>
  </si>
  <si>
    <t>60-Contrat d'engagement éducatif</t>
  </si>
  <si>
    <t>70-Contrat de soutien et d'aide par le travail</t>
  </si>
  <si>
    <t>80-Mandat social</t>
  </si>
  <si>
    <t>89-Volontariat de service civique</t>
  </si>
  <si>
    <t>90-Autre nature de contrat, convention, mandat</t>
  </si>
  <si>
    <t>Contrat pro :</t>
  </si>
  <si>
    <t>id_dispositif_public</t>
  </si>
  <si>
    <t>61-Contrat de Professionnalisation</t>
  </si>
  <si>
    <t>Il peut y avoir des non-réponses sur le type de contrats, ce qui explique un  "Nb de sortants en emploi" légèrement inférieur à celui du tableau 2.</t>
  </si>
  <si>
    <t>Le taux de temps partiel regroupe les modalités 20-temps partiel et 30-Temps alterné - personnel navigant de l'aéronautique civile.</t>
  </si>
  <si>
    <t>Il est calculé hors salariés non concernés (modalité 99), ce qui explique un  "Nb de sortants en emploi" inférieur à celui du tableau 2.</t>
  </si>
  <si>
    <t>Sources : Dares-DEPP-InserJeunes</t>
  </si>
  <si>
    <t>Source : Dares-DEPP-InserJeunes</t>
  </si>
  <si>
    <r>
      <t>Graphique 3 :</t>
    </r>
    <r>
      <rPr>
        <b/>
        <sz val="10"/>
        <color theme="1"/>
        <rFont val="Arial"/>
        <family val="2"/>
      </rPr>
      <t xml:space="preserve"> Taux d’emploi selon le genre et la classe de sortie, dans l’académie d’Orléans-Tours, 6 mois après la sortie de formation (%)</t>
    </r>
  </si>
  <si>
    <r>
      <rPr>
        <b/>
        <sz val="10"/>
        <color rgb="FFE95D0F"/>
        <rFont val="Arial"/>
        <family val="2"/>
      </rPr>
      <t xml:space="preserve">Graphique 2 </t>
    </r>
    <r>
      <rPr>
        <b/>
        <sz val="10"/>
        <rFont val="Arial"/>
        <family val="2"/>
      </rPr>
      <t>: Taux d’emploi selon la classe dans l’académie d’Orléans-Tours, 6 mois après la sortie de formation (%)</t>
    </r>
  </si>
  <si>
    <r>
      <rPr>
        <b/>
        <sz val="10"/>
        <color rgb="FFE95D0F"/>
        <rFont val="Arial"/>
        <family val="2"/>
      </rPr>
      <t>Précisions</t>
    </r>
    <r>
      <rPr>
        <b/>
        <sz val="10"/>
        <color theme="1"/>
        <rFont val="Arial"/>
        <family val="2"/>
      </rPr>
      <t xml:space="preserve"> :</t>
    </r>
  </si>
  <si>
    <r>
      <t xml:space="preserve">Le dispositif InserJeunes permet de rendre compte de </t>
    </r>
    <r>
      <rPr>
        <sz val="10"/>
        <color rgb="FFE95D0F"/>
        <rFont val="Arial"/>
        <family val="2"/>
      </rPr>
      <t>l'</t>
    </r>
    <r>
      <rPr>
        <b/>
        <sz val="10"/>
        <color rgb="FFE95D0F"/>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élèves inscrits en année terminale d'une formation professionnelle sont sortis du système scolaire ou s'ils poursuivent leurs études. Puis, pour les sortants, il permet de déterminer s'ils occupent un emploi salarié à des dates d'observation données (6 mois, 12 mois, 18 mois et 24 mois après la sortie).</t>
    </r>
  </si>
  <si>
    <r>
      <rPr>
        <b/>
        <sz val="10"/>
        <color rgb="FFE95D0F"/>
        <rFont val="Arial"/>
        <family val="2"/>
      </rPr>
      <t>Les sortants des formations professionnelles</t>
    </r>
    <r>
      <rPr>
        <sz val="10"/>
        <color indexed="8"/>
        <rFont val="Arial"/>
        <family val="2"/>
      </rPr>
      <t> : sont considérés comme sortants les élèves qui ne sont plus inscrits en formation l’année scolaire suivante.</t>
    </r>
  </si>
  <si>
    <r>
      <rPr>
        <b/>
        <sz val="10"/>
        <color rgb="FFE95D0F"/>
        <rFont val="Arial"/>
        <family val="2"/>
      </rPr>
      <t>Taux d'emploi</t>
    </r>
    <r>
      <rPr>
        <b/>
        <sz val="10"/>
        <color rgb="FF3366FF"/>
        <rFont val="Arial"/>
        <family val="2"/>
      </rPr>
      <t> </t>
    </r>
    <r>
      <rPr>
        <sz val="10"/>
        <color indexed="8"/>
        <rFont val="Arial"/>
        <family val="2"/>
      </rPr>
      <t>: ratio entre l'effectif de sortants en emploi salarié et l'effectif de sortants.</t>
    </r>
  </si>
  <si>
    <r>
      <rPr>
        <b/>
        <sz val="10"/>
        <color rgb="FFE95D0F"/>
        <rFont val="Arial"/>
        <family val="2"/>
      </rPr>
      <t>Type d'emploi</t>
    </r>
    <r>
      <rPr>
        <b/>
        <sz val="10"/>
        <color rgb="FF3366FF"/>
        <rFont val="Arial"/>
        <family val="2"/>
      </rPr>
      <t> :</t>
    </r>
    <r>
      <rPr>
        <sz val="10"/>
        <color indexed="8"/>
        <rFont val="Arial"/>
        <family val="2"/>
      </rPr>
      <t xml:space="preserve"> les emplois occupés par les sortants en emploi sont classés en cinq catégories
-CDI : contrats à durée indéterminée (y compris de chantier ou d'opération), fonctionnaires
-CDD : contrats à durée déterminée
-Intérim : contrats de travail temporaire
-Contrat de professionnalisation
-Autres (ex: conventions de stage, CDD intermittent, volontariat de service civique...)
Dans le cas de cumul de plusieurs contrat, un seul a été retenu (en priorité le CDI s'il y en a un, sinon le contrat le plus long).</t>
    </r>
  </si>
  <si>
    <r>
      <rPr>
        <b/>
        <sz val="10"/>
        <color rgb="FFE95D0F"/>
        <rFont val="Arial"/>
        <family val="2"/>
      </rPr>
      <t>Nomenclature des spécialités</t>
    </r>
    <r>
      <rPr>
        <sz val="10"/>
        <color indexed="8"/>
        <rFont val="Arial"/>
        <family val="2"/>
      </rPr>
      <t xml:space="preserve"> : </t>
    </r>
    <r>
      <rPr>
        <sz val="10"/>
        <rFont val="Arial"/>
        <family val="2"/>
      </rPr>
      <t>le regroupement des spécialités en 16 domaine</t>
    </r>
    <r>
      <rPr>
        <sz val="10"/>
        <color indexed="8"/>
        <rFont val="Arial"/>
        <family val="2"/>
      </rPr>
      <t xml:space="preserve">s utilisé ici est un regroupement ad hoc permettant une harmonisation des catégories pour les diplômes des lycéens et des apprentis. </t>
    </r>
    <r>
      <rPr>
        <sz val="10"/>
        <rFont val="Arial"/>
        <family val="2"/>
      </rPr>
      <t>Les groupes de spécialités classiques en NSF (3 positions) sont aussi présentés dès lors que les effectifs sont suffisants.</t>
    </r>
  </si>
  <si>
    <r>
      <t xml:space="preserve">Tableau 1 </t>
    </r>
    <r>
      <rPr>
        <b/>
        <sz val="10"/>
        <color rgb="FF59595B"/>
        <rFont val="ArialNarrow-Bold"/>
      </rPr>
      <t xml:space="preserve">: </t>
    </r>
    <r>
      <rPr>
        <b/>
        <sz val="10"/>
        <color theme="1"/>
        <rFont val="ArialNarrow-Bold"/>
      </rPr>
      <t>Ecart du taux d’emploi des femmes et des hommes selon la classe, dans l’académie d’Orléans-Tours, 6 mois après la sortie de formation (points)</t>
    </r>
  </si>
  <si>
    <t>Note de lecture : 6 mois après la sortie de formation, l’écart entre le taux d’emploi des femmes et des</t>
  </si>
  <si>
    <r>
      <t xml:space="preserve">Graphique 4 </t>
    </r>
    <r>
      <rPr>
        <b/>
        <sz val="10"/>
        <color rgb="FF59595B"/>
        <rFont val="ArialNarrow-Bold"/>
      </rPr>
      <t xml:space="preserve">: </t>
    </r>
    <r>
      <rPr>
        <b/>
        <sz val="10"/>
        <color theme="1"/>
        <rFont val="ArialNarrow-Bold"/>
      </rPr>
      <t>Taux d’emploi selon l’obtention du diplôme, 6 mois après la sortie de formation (%)</t>
    </r>
  </si>
  <si>
    <r>
      <t xml:space="preserve">Tableau 2 </t>
    </r>
    <r>
      <rPr>
        <b/>
        <sz val="10"/>
        <color rgb="FF59595B"/>
        <rFont val="ArialNarrow-Bold"/>
      </rPr>
      <t xml:space="preserve">: </t>
    </r>
    <r>
      <rPr>
        <b/>
        <sz val="10"/>
        <color theme="1"/>
        <rFont val="ArialNarrow-Bold"/>
      </rPr>
      <t>Taux d’emploi selon l’origine sociale, 6 mois après la sortie de formation et poids catégories sociales parmi les sortants (%)</t>
    </r>
  </si>
  <si>
    <r>
      <t xml:space="preserve">Graphique 5 </t>
    </r>
    <r>
      <rPr>
        <b/>
        <sz val="10"/>
        <color rgb="FF59595B"/>
        <rFont val="ArialNarrow-Bold"/>
      </rPr>
      <t xml:space="preserve">: </t>
    </r>
    <r>
      <rPr>
        <b/>
        <sz val="10"/>
        <color theme="1"/>
        <rFont val="ArialNarrow-Bold"/>
      </rPr>
      <t>Répartition des types de contrat pour les jeunes en emploi 6 mois après leur sortie de formation (%)</t>
    </r>
  </si>
  <si>
    <t>CDI dans l’académie d’Orléans-Tours.</t>
  </si>
  <si>
    <r>
      <t xml:space="preserve">Graphique 6 </t>
    </r>
    <r>
      <rPr>
        <b/>
        <sz val="10"/>
        <color rgb="FF59595B"/>
        <rFont val="ArialNarrow-Bold"/>
      </rPr>
      <t xml:space="preserve">: </t>
    </r>
    <r>
      <rPr>
        <b/>
        <sz val="10"/>
        <color theme="1"/>
        <rFont val="ArialNarrow-Bold"/>
      </rPr>
      <t>Proportion des sortants en emploi travaillant à temps partiel dans l’académie d’Orléans-Tours (%)</t>
    </r>
  </si>
  <si>
    <t>l’académie d’Orléans-Tours.</t>
  </si>
  <si>
    <r>
      <t xml:space="preserve">Graphique 7 </t>
    </r>
    <r>
      <rPr>
        <b/>
        <sz val="10"/>
        <color rgb="FF59595B"/>
        <rFont val="ArialNarrow-Bold"/>
      </rPr>
      <t xml:space="preserve">: </t>
    </r>
    <r>
      <rPr>
        <b/>
        <sz val="10"/>
        <color theme="1"/>
        <rFont val="ArialNarrow-Bold"/>
      </rPr>
      <t>Taux d’emploi des sortants du secteur de la production de l’académie d’Orléans-Tours selon la classe de sortie et le genre (%)</t>
    </r>
  </si>
  <si>
    <t>l’académie d’Orléans-Tours sont en emploi, 6 mois après la fin de leurs études.</t>
  </si>
  <si>
    <r>
      <t xml:space="preserve">Graphique 8 </t>
    </r>
    <r>
      <rPr>
        <b/>
        <sz val="10"/>
        <color rgb="FF59595B"/>
        <rFont val="ArialNarrow-Bold"/>
      </rPr>
      <t xml:space="preserve">: </t>
    </r>
    <r>
      <rPr>
        <b/>
        <sz val="10"/>
        <color theme="1"/>
        <rFont val="ArialNarrow-Bold"/>
      </rPr>
      <t>Taux d’emploi des sortants du secteur des services de l’académie d’Orléans-Tours selon la classe de sortie et le genre (%)</t>
    </r>
  </si>
  <si>
    <r>
      <t xml:space="preserve">Tableau 3 </t>
    </r>
    <r>
      <rPr>
        <b/>
        <sz val="10"/>
        <color rgb="FF59595B"/>
        <rFont val="ArialNarrow-Bold"/>
      </rPr>
      <t xml:space="preserve">: </t>
    </r>
    <r>
      <rPr>
        <b/>
        <sz val="10"/>
        <color theme="1"/>
        <rFont val="ArialNarrow-Bold"/>
      </rPr>
      <t>Taux d’emploi à 6 mois selon le domaine de spécialité et la classe de sortie et poids des spécialités parmi les sortants (%)</t>
    </r>
  </si>
  <si>
    <r>
      <t xml:space="preserve">Tableau 4 </t>
    </r>
    <r>
      <rPr>
        <b/>
        <sz val="10"/>
        <color rgb="FF59595B"/>
        <rFont val="ArialNarrow-Bold"/>
      </rPr>
      <t>: Taux d’emploi à 6 mois selon le département et la classe de sortie et poids des départements parmi les sortants (%)</t>
    </r>
  </si>
  <si>
    <t>Poids</t>
  </si>
  <si>
    <r>
      <t xml:space="preserve">Tableau 5 </t>
    </r>
    <r>
      <rPr>
        <b/>
        <sz val="10"/>
        <color rgb="FF59595B"/>
        <rFont val="ArialNarrow-Bold"/>
      </rPr>
      <t xml:space="preserve">: </t>
    </r>
    <r>
      <rPr>
        <b/>
        <sz val="10"/>
        <color theme="1"/>
        <rFont val="ArialNarrow-Bold"/>
      </rPr>
      <t>Type de contrat des sortants en emploi à 6 mois selon le département (%)</t>
    </r>
  </si>
  <si>
    <t>différence</t>
  </si>
  <si>
    <t>Taux d'emploi selon le secteur</t>
  </si>
  <si>
    <t>l’ensemble des sortants de l’académie en emploi.</t>
  </si>
  <si>
    <t>CDI, 6 mois après leurs études.</t>
  </si>
  <si>
    <r>
      <t xml:space="preserve">% tjr en formation </t>
    </r>
    <r>
      <rPr>
        <sz val="10"/>
        <color theme="1"/>
        <rFont val="Arial"/>
        <family val="2"/>
      </rPr>
      <t>(tableau 1)</t>
    </r>
  </si>
  <si>
    <t>Taux d’élèves en formation en France l’année suivante</t>
  </si>
  <si>
    <t>Ce taux est le ratio de l’effectif d’élèves toujours en formation en France en 2019-2020 cumulé avec 2020-2021 divisé par l’effectif d’élèves en année terminale en 2018-2019 cumulé avec 2019-2020</t>
  </si>
  <si>
    <r>
      <t xml:space="preserve">% en emploi </t>
    </r>
    <r>
      <rPr>
        <sz val="10"/>
        <color theme="1"/>
        <rFont val="Arial"/>
        <family val="2"/>
      </rPr>
      <t>(tableaux 2,3,4,9,10)</t>
    </r>
  </si>
  <si>
    <t>Taux d’emploi salarié en France à 6 mois", en janvier 2020 et 2021</t>
  </si>
  <si>
    <t>Ce taux est le ratio entre l'effectif de sortants en emploi à 6 mois et l'effectif de sortants, cumulés en 2019 et 2020</t>
  </si>
  <si>
    <r>
      <t>Obtention du diplôme</t>
    </r>
    <r>
      <rPr>
        <sz val="10"/>
        <color theme="1"/>
        <rFont val="Arial"/>
        <family val="2"/>
      </rPr>
      <t xml:space="preserve"> (tableau 3) :</t>
    </r>
    <r>
      <rPr>
        <b/>
        <sz val="10"/>
        <color theme="1"/>
        <rFont val="Arial"/>
        <family val="2"/>
      </rPr>
      <t xml:space="preserve"> </t>
    </r>
  </si>
  <si>
    <r>
      <t>Types de contrats</t>
    </r>
    <r>
      <rPr>
        <sz val="10"/>
        <color theme="1"/>
        <rFont val="Arial"/>
        <family val="2"/>
      </rPr>
      <t xml:space="preserve"> (tableau 5) : </t>
    </r>
  </si>
  <si>
    <r>
      <t xml:space="preserve">Temps partiel </t>
    </r>
    <r>
      <rPr>
        <sz val="10"/>
        <color theme="1"/>
        <rFont val="Arial"/>
        <family val="2"/>
      </rPr>
      <t>(tableau 7) :</t>
    </r>
  </si>
  <si>
    <r>
      <t xml:space="preserve">Secteur de formation </t>
    </r>
    <r>
      <rPr>
        <sz val="10"/>
        <color theme="1"/>
        <rFont val="Arial"/>
        <family val="2"/>
      </rPr>
      <t>(tableau 8) :</t>
    </r>
  </si>
  <si>
    <t>Les formations générales sont regroupées dans le secteur des services (seuls les apprentis sont concernés)</t>
  </si>
  <si>
    <r>
      <rPr>
        <b/>
        <sz val="11"/>
        <color rgb="FFE95D0F"/>
        <rFont val="Calibri"/>
        <family val="2"/>
        <scheme val="minor"/>
      </rPr>
      <t>Graphique 1</t>
    </r>
    <r>
      <rPr>
        <b/>
        <sz val="11"/>
        <color theme="1"/>
        <rFont val="Calibri"/>
        <family val="2"/>
        <scheme val="minor"/>
      </rPr>
      <t xml:space="preserve"> : Proportion des inscrits en 2ème année de formation professionnelle et de STS en 2018-2019 ou 2019-2020 toujours en formation six mois après (%)
</t>
    </r>
  </si>
  <si>
    <t>Lecture : Parmi l’ensemble des inscrits en 2ème année de formation professionnelle et de STS en 2018-2019 ou 2019-2020, 44,6 % d’entre-eux sont toujours en formation 6 mois après.</t>
  </si>
  <si>
    <t xml:space="preserve">Lecture : 6 mois après leur sortie de formation, 55,1 % des étudiants de 2ème année de STS en 2018-2019 ou 2019-2020, sont en emploi dans l’académie d’Orléans-Tours. </t>
  </si>
  <si>
    <t>Lecture : 6 mois après leur sortie de formation, dans l’académie d’Orléans-Tours, 54,8 % des étudiantes de 2ème année de STS en 2018-2019 ou 2019-2020, sont en emploi contre 55,3 % des étudiants.</t>
  </si>
  <si>
    <t>hommes, sortants en 2018-2019 ou 2019-2020, est de –3,9 points dans l’académie d’Orléans-tours</t>
  </si>
  <si>
    <t>Note de lecture : 6 mois après leur sortie de formation, 56,3 % des étudiants de 2ème année de STS</t>
  </si>
  <si>
    <t>diplômés en 2019 ou 2020 sont en emploi dans l’académie d’Orléans-Tours, contre 49,2 % des non diplômés.</t>
  </si>
  <si>
    <t>Note de lecture : 6 mois après la sortie de formation, 48,9 % des lycéens professionnels et étudiants de</t>
  </si>
  <si>
    <t xml:space="preserve">2ème année de STS en 2018-2019 ou 2019-2020, dont les représentants légaux sont artisans, commerçants, </t>
  </si>
  <si>
    <t>ou chefs d’entreprise, sont en emploi dans l’académie d’Orléans-Tours.</t>
  </si>
  <si>
    <t>Note de lecture : 6 mois après la sortie de formation, 37,6 % de jeunes femmes en emploi ont signé un</t>
  </si>
  <si>
    <t>Note de lecture : 41,8 % des sortantes de 2ème année de CAP travaillent à temps partiel dans</t>
  </si>
  <si>
    <t>Note de lecture : 15,9 % des sortantes de 2ème année de CAP du secteur de la production de</t>
  </si>
  <si>
    <t>Note de lecture : 16,9 % des sortantes de 2ème année de CAP du secteur des services de</t>
  </si>
  <si>
    <t>16 Services à la collectivité (sécurité, nettoyage)</t>
  </si>
  <si>
    <t>collectivité en 2019 ou 2020 de l’académie d’Orléans-Tours sont en emploi 6 mois après leurs études.</t>
  </si>
  <si>
    <t>Nb sortants</t>
  </si>
  <si>
    <t>Total</t>
  </si>
  <si>
    <t>Note de lecture : 15,8 % des sortants de 2ème année de CAP du domaine des services à la</t>
  </si>
  <si>
    <t>Le domaine des services à la collectivité représente 1,7 % de l’ensemble des sortants.</t>
  </si>
  <si>
    <t>Poids %</t>
  </si>
  <si>
    <t>Note de lecture : 31,5 % des sortants de 2ème année de CAP du Cher en 2019 ou 2020 sont en</t>
  </si>
  <si>
    <t>emploi 6 mois après leurs études. Les sortants en emploi du Cher représentent 12 % de</t>
  </si>
  <si>
    <t>Note de lecture : 39,1 % de l'ensemble des sortants du Cher en 2019 ou 2020 ont signé un</t>
  </si>
  <si>
    <t>Réf. : Stats infos, n° 22.04 © DEP</t>
  </si>
  <si>
    <t>Total inscrits en dernière année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</si>
</sst>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2">
    <font>
      <sz val="11"/>
      <color theme="1"/>
      <name val="Calibri"/>
      <family val="2"/>
      <scheme val="minor"/>
    </font>
    <font>
      <sz val="10"/>
      <color indexed="8"/>
      <name val="Calibri"/>
      <family val="2"/>
    </font>
    <font>
      <sz val="11"/>
      <color theme="1"/>
      <name val="Arial Narrow"/>
      <family val="2"/>
    </font>
    <font>
      <sz val="11"/>
      <color indexed="8"/>
      <name val="Arial Narrow"/>
      <family val="2"/>
    </font>
    <font>
      <sz val="10"/>
      <color indexed="23"/>
      <name val="Arial"/>
      <family val="2"/>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sz val="10"/>
      <color theme="1"/>
      <name val="Calibri"/>
      <family val="2"/>
      <scheme val="minor"/>
    </font>
    <font>
      <i/>
      <sz val="10"/>
      <color theme="1"/>
      <name val="Arial"/>
      <family val="2"/>
    </font>
    <font>
      <i/>
      <sz val="10"/>
      <color indexed="8"/>
      <name val="Arial"/>
      <family val="2"/>
    </font>
    <font>
      <i/>
      <sz val="10"/>
      <color rgb="FF000000"/>
      <name val="Calibri"/>
      <family val="2"/>
      <scheme val="minor"/>
    </font>
    <font>
      <sz val="10"/>
      <color rgb="FF000000"/>
      <name val="Times New Roman"/>
      <family val="1"/>
    </font>
    <font>
      <b/>
      <sz val="10"/>
      <name val="Arial"/>
      <family val="2"/>
    </font>
    <font>
      <sz val="11"/>
      <name val="Arial"/>
      <family val="2"/>
    </font>
    <font>
      <sz val="10"/>
      <color rgb="FF333333"/>
      <name val="Arial"/>
      <family val="2"/>
    </font>
    <font>
      <sz val="10"/>
      <color rgb="FF000000"/>
      <name val="Arial"/>
      <family val="2"/>
    </font>
    <font>
      <b/>
      <sz val="10"/>
      <color rgb="FFE95D0F"/>
      <name val="ArialNarrow-Bold"/>
    </font>
    <font>
      <b/>
      <sz val="10"/>
      <color rgb="FF59595B"/>
      <name val="ArialNarrow-Bold"/>
    </font>
    <font>
      <b/>
      <sz val="10"/>
      <color rgb="FFE95D0F"/>
      <name val="Arial"/>
      <family val="2"/>
    </font>
    <font>
      <b/>
      <sz val="11"/>
      <color rgb="FFE95D0F"/>
      <name val="Calibri"/>
      <family val="2"/>
      <scheme val="minor"/>
    </font>
    <font>
      <sz val="10"/>
      <color rgb="FFE95D0F"/>
      <name val="Arial"/>
      <family val="2"/>
    </font>
    <font>
      <b/>
      <sz val="10"/>
      <color theme="1"/>
      <name val="ArialNarrow-Bold"/>
    </font>
    <font>
      <sz val="9"/>
      <color theme="1"/>
      <name val="Arial"/>
      <family val="2"/>
    </font>
    <font>
      <sz val="10"/>
      <color theme="1"/>
      <name val="Calibri"/>
      <family val="2"/>
    </font>
    <font>
      <sz val="10"/>
      <color theme="6"/>
      <name val="Arial"/>
      <family val="2"/>
    </font>
  </fonts>
  <fills count="5">
    <fill>
      <patternFill patternType="none"/>
    </fill>
    <fill>
      <patternFill patternType="gray125"/>
    </fill>
    <fill>
      <patternFill patternType="solid">
        <fgColor rgb="FFFFFFFF"/>
        <bgColor indexed="64"/>
      </patternFill>
    </fill>
    <fill>
      <patternFill patternType="solid">
        <fgColor rgb="FFFFC000"/>
        <bgColor indexed="64"/>
      </patternFill>
    </fill>
    <fill>
      <patternFill patternType="solid">
        <fgColor rgb="FFFFD966"/>
        <bgColor indexed="64"/>
      </patternFill>
    </fill>
  </fills>
  <borders count="7">
    <border>
      <left/>
      <right/>
      <top/>
      <bottom/>
      <diagonal/>
    </border>
    <border>
      <left/>
      <right style="thin">
        <color rgb="FFABC7FF"/>
      </right>
      <top/>
      <bottom style="thin">
        <color rgb="FFABC7FF"/>
      </bottom>
      <diagonal/>
    </border>
    <border>
      <left/>
      <right style="thin">
        <color rgb="FFABC7FF"/>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AAC1D9"/>
      </right>
      <top/>
      <bottom style="thin">
        <color rgb="FFAAC1D9"/>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5" fillId="0" borderId="0" applyFont="0" applyFill="0" applyBorder="0" applyAlignment="0" applyProtection="0"/>
  </cellStyleXfs>
  <cellXfs count="107">
    <xf numFmtId="0" fontId="0" fillId="0" borderId="0" xfId="0"/>
    <xf numFmtId="0" fontId="2" fillId="0" borderId="0" xfId="0" applyFont="1"/>
    <xf numFmtId="0" fontId="2" fillId="0" borderId="0" xfId="0" applyFont="1" applyAlignment="1">
      <alignment horizontal="center"/>
    </xf>
    <xf numFmtId="0" fontId="3" fillId="2" borderId="1" xfId="0" applyNumberFormat="1" applyFont="1" applyFill="1" applyBorder="1" applyAlignment="1" applyProtection="1">
      <alignment horizontal="left" vertical="top"/>
    </xf>
    <xf numFmtId="0" fontId="0" fillId="0" borderId="0" xfId="0" applyFill="1" applyBorder="1"/>
    <xf numFmtId="165" fontId="0" fillId="0" borderId="0" xfId="1" applyNumberFormat="1" applyFont="1"/>
    <xf numFmtId="0" fontId="0" fillId="0" borderId="4" xfId="0" applyBorder="1"/>
    <xf numFmtId="0" fontId="0" fillId="0" borderId="3" xfId="0" applyBorder="1" applyAlignment="1">
      <alignment horizontal="center"/>
    </xf>
    <xf numFmtId="164" fontId="0" fillId="0" borderId="3" xfId="0" applyNumberFormat="1" applyBorder="1" applyAlignment="1">
      <alignment horizont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wrapText="1"/>
    </xf>
    <xf numFmtId="0" fontId="10" fillId="0" borderId="0" xfId="0" applyFont="1" applyAlignment="1">
      <alignment horizontal="justify" vertical="center" wrapText="1"/>
    </xf>
    <xf numFmtId="0" fontId="12" fillId="0" borderId="0" xfId="0" applyFont="1" applyAlignment="1">
      <alignment horizontal="justify" vertical="center"/>
    </xf>
    <xf numFmtId="0" fontId="12" fillId="0" borderId="0" xfId="0" applyFont="1" applyAlignment="1">
      <alignment horizontal="justify" vertical="center" wrapText="1"/>
    </xf>
    <xf numFmtId="0" fontId="14" fillId="0" borderId="0" xfId="0" applyFont="1"/>
    <xf numFmtId="0" fontId="7" fillId="0" borderId="0" xfId="0" applyFont="1"/>
    <xf numFmtId="0" fontId="8" fillId="0" borderId="0" xfId="0" applyFont="1"/>
    <xf numFmtId="0" fontId="9" fillId="0" borderId="0" xfId="0" applyFont="1" applyAlignment="1">
      <alignment vertical="center"/>
    </xf>
    <xf numFmtId="0" fontId="9" fillId="0" borderId="0" xfId="0" applyFont="1"/>
    <xf numFmtId="0" fontId="9"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15" fillId="0" borderId="0" xfId="0" applyFont="1"/>
    <xf numFmtId="0" fontId="16" fillId="0" borderId="5" xfId="0" applyNumberFormat="1" applyFont="1" applyFill="1" applyBorder="1" applyAlignment="1" applyProtection="1">
      <alignment horizontal="left" vertical="center"/>
    </xf>
    <xf numFmtId="0" fontId="6" fillId="0" borderId="0" xfId="0" applyFont="1" applyAlignment="1">
      <alignment horizontal="left" wrapText="1"/>
    </xf>
    <xf numFmtId="0" fontId="17" fillId="0" borderId="0" xfId="0" applyFont="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xf numFmtId="0" fontId="24" fillId="0" borderId="0" xfId="0" applyFont="1"/>
    <xf numFmtId="0" fontId="25" fillId="0" borderId="0" xfId="0" applyFont="1" applyAlignment="1">
      <alignment horizontal="left" vertical="center"/>
    </xf>
    <xf numFmtId="0" fontId="29" fillId="0" borderId="0" xfId="0" applyFont="1"/>
    <xf numFmtId="0" fontId="4" fillId="0" borderId="3"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left" vertical="top"/>
    </xf>
    <xf numFmtId="0" fontId="8" fillId="0" borderId="3" xfId="0" applyFont="1" applyFill="1" applyBorder="1"/>
    <xf numFmtId="0" fontId="8" fillId="0" borderId="3" xfId="0" applyFont="1" applyFill="1" applyBorder="1" applyAlignment="1"/>
    <xf numFmtId="0" fontId="13" fillId="0" borderId="3" xfId="0" applyNumberFormat="1" applyFont="1" applyFill="1" applyBorder="1" applyAlignment="1" applyProtection="1">
      <alignment vertical="center" wrapText="1"/>
    </xf>
    <xf numFmtId="0" fontId="8" fillId="0" borderId="3" xfId="0" applyFont="1" applyFill="1" applyBorder="1" applyAlignment="1">
      <alignment horizontal="center" vertical="center"/>
    </xf>
    <xf numFmtId="164" fontId="8" fillId="0" borderId="3" xfId="0" applyNumberFormat="1" applyFont="1" applyFill="1" applyBorder="1" applyAlignment="1">
      <alignment horizontal="center" vertical="center"/>
    </xf>
    <xf numFmtId="0" fontId="8" fillId="0" borderId="0" xfId="0" applyFont="1" applyAlignment="1">
      <alignment horizontal="center"/>
    </xf>
    <xf numFmtId="0" fontId="8" fillId="0" borderId="3" xfId="0" applyFont="1" applyBorder="1"/>
    <xf numFmtId="0" fontId="30"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left" vertical="center" wrapText="1"/>
    </xf>
    <xf numFmtId="0" fontId="30" fillId="0" borderId="0" xfId="0" applyNumberFormat="1" applyFont="1" applyFill="1" applyBorder="1" applyAlignment="1" applyProtection="1">
      <alignment horizontal="right" vertical="top" wrapText="1"/>
    </xf>
    <xf numFmtId="0" fontId="30" fillId="0" borderId="0" xfId="0" applyNumberFormat="1" applyFont="1" applyFill="1" applyBorder="1" applyAlignment="1" applyProtection="1">
      <alignment vertical="center" wrapText="1"/>
    </xf>
    <xf numFmtId="0" fontId="30"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center" wrapText="1"/>
    </xf>
    <xf numFmtId="0" fontId="1" fillId="0" borderId="2"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wrapText="1"/>
    </xf>
    <xf numFmtId="0" fontId="13" fillId="0" borderId="3" xfId="0" applyNumberFormat="1" applyFont="1" applyFill="1" applyBorder="1" applyAlignment="1" applyProtection="1">
      <alignment horizontal="left" vertical="center" wrapText="1"/>
    </xf>
    <xf numFmtId="0" fontId="8" fillId="0" borderId="3" xfId="0" applyFont="1" applyFill="1" applyBorder="1" applyAlignment="1">
      <alignment horizontal="left" vertical="center"/>
    </xf>
    <xf numFmtId="0" fontId="8" fillId="0" borderId="3" xfId="0" applyFont="1" applyFill="1" applyBorder="1" applyAlignment="1">
      <alignment horizontal="left"/>
    </xf>
    <xf numFmtId="0" fontId="13" fillId="3" borderId="3" xfId="0" applyNumberFormat="1" applyFont="1" applyFill="1" applyBorder="1" applyAlignment="1" applyProtection="1">
      <alignment horizontal="center" vertical="center"/>
    </xf>
    <xf numFmtId="0" fontId="13" fillId="3" borderId="3" xfId="0" applyNumberFormat="1" applyFont="1" applyFill="1" applyBorder="1" applyAlignment="1" applyProtection="1">
      <alignment horizontal="center" vertical="center" wrapText="1"/>
    </xf>
    <xf numFmtId="165" fontId="0" fillId="0" borderId="0" xfId="1" applyNumberFormat="1" applyFont="1" applyFill="1"/>
    <xf numFmtId="0" fontId="8" fillId="0" borderId="3" xfId="0" applyFont="1" applyBorder="1" applyAlignment="1">
      <alignment horizontal="center"/>
    </xf>
    <xf numFmtId="0" fontId="8" fillId="0" borderId="3" xfId="0" applyFont="1" applyFill="1" applyBorder="1" applyAlignment="1">
      <alignment horizontal="center"/>
    </xf>
    <xf numFmtId="164" fontId="8" fillId="0" borderId="3" xfId="0" applyNumberFormat="1" applyFont="1" applyBorder="1" applyAlignment="1">
      <alignment horizontal="center"/>
    </xf>
    <xf numFmtId="165" fontId="8" fillId="0" borderId="3" xfId="1" applyNumberFormat="1" applyFont="1" applyBorder="1" applyAlignment="1">
      <alignment horizontal="center"/>
    </xf>
    <xf numFmtId="3" fontId="8" fillId="0" borderId="3" xfId="0" applyNumberFormat="1" applyFont="1" applyFill="1" applyBorder="1" applyAlignment="1">
      <alignment horizontal="center"/>
    </xf>
    <xf numFmtId="3" fontId="8" fillId="0" borderId="3" xfId="0" applyNumberFormat="1" applyFont="1" applyBorder="1" applyAlignment="1">
      <alignment horizontal="center"/>
    </xf>
    <xf numFmtId="0" fontId="0" fillId="0" borderId="4" xfId="0" applyFill="1" applyBorder="1"/>
    <xf numFmtId="0" fontId="0" fillId="0" borderId="0" xfId="0" applyFill="1" applyBorder="1" applyAlignment="1">
      <alignment horizontal="center"/>
    </xf>
    <xf numFmtId="164" fontId="0" fillId="0" borderId="0" xfId="0" applyNumberFormat="1" applyFill="1" applyBorder="1" applyAlignment="1">
      <alignment horizontal="center"/>
    </xf>
    <xf numFmtId="0" fontId="8" fillId="0" borderId="4" xfId="0" applyFont="1" applyFill="1" applyBorder="1"/>
    <xf numFmtId="164" fontId="8" fillId="0" borderId="3" xfId="0" applyNumberFormat="1" applyFont="1" applyFill="1" applyBorder="1" applyAlignment="1">
      <alignment horizontal="center"/>
    </xf>
    <xf numFmtId="0" fontId="8" fillId="4" borderId="3" xfId="0" applyFont="1" applyFill="1" applyBorder="1" applyAlignment="1">
      <alignment horizontal="center"/>
    </xf>
    <xf numFmtId="0" fontId="8" fillId="4" borderId="3" xfId="0" applyFont="1" applyFill="1" applyBorder="1"/>
    <xf numFmtId="0" fontId="8" fillId="4" borderId="3" xfId="0" applyFont="1" applyFill="1" applyBorder="1" applyAlignment="1">
      <alignment horizontal="center" wrapText="1"/>
    </xf>
    <xf numFmtId="0" fontId="0" fillId="4" borderId="3" xfId="0" applyFill="1" applyBorder="1" applyAlignment="1">
      <alignment horizontal="center"/>
    </xf>
    <xf numFmtId="0" fontId="13" fillId="2" borderId="3" xfId="0" applyNumberFormat="1" applyFont="1" applyFill="1" applyBorder="1" applyAlignment="1" applyProtection="1">
      <alignment horizontal="left" vertical="top"/>
    </xf>
    <xf numFmtId="0" fontId="13" fillId="2" borderId="3" xfId="0" applyNumberFormat="1" applyFont="1" applyFill="1" applyBorder="1" applyAlignment="1" applyProtection="1">
      <alignment horizontal="right" vertical="top" wrapText="1"/>
    </xf>
    <xf numFmtId="0" fontId="13" fillId="2" borderId="3" xfId="0" applyNumberFormat="1" applyFont="1" applyFill="1" applyBorder="1" applyAlignment="1" applyProtection="1">
      <alignment horizontal="center" vertical="top"/>
    </xf>
    <xf numFmtId="0" fontId="13" fillId="4" borderId="3" xfId="0" applyNumberFormat="1" applyFont="1" applyFill="1" applyBorder="1" applyAlignment="1" applyProtection="1">
      <alignment horizontal="center" vertical="center" wrapText="1"/>
    </xf>
    <xf numFmtId="0" fontId="13" fillId="2" borderId="3" xfId="0" applyNumberFormat="1" applyFont="1" applyFill="1" applyBorder="1" applyAlignment="1" applyProtection="1">
      <alignment horizontal="center" vertical="top" wrapText="1"/>
    </xf>
    <xf numFmtId="164" fontId="13" fillId="2" borderId="3" xfId="0" applyNumberFormat="1" applyFont="1" applyFill="1" applyBorder="1" applyAlignment="1" applyProtection="1">
      <alignment horizontal="center" vertical="top" wrapText="1"/>
    </xf>
    <xf numFmtId="0" fontId="13" fillId="2" borderId="3" xfId="0" applyNumberFormat="1" applyFont="1" applyFill="1" applyBorder="1" applyAlignment="1" applyProtection="1">
      <alignment horizontal="center" vertical="center" wrapText="1"/>
    </xf>
    <xf numFmtId="164" fontId="13" fillId="2" borderId="3" xfId="0" applyNumberFormat="1" applyFont="1" applyFill="1" applyBorder="1" applyAlignment="1" applyProtection="1">
      <alignment horizontal="center" vertical="center" wrapText="1"/>
    </xf>
    <xf numFmtId="0" fontId="13" fillId="2" borderId="3" xfId="0" applyNumberFormat="1" applyFont="1" applyFill="1" applyBorder="1" applyAlignment="1" applyProtection="1">
      <alignment horizontal="lef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6" fillId="0" borderId="0" xfId="0" applyFont="1" applyAlignment="1"/>
    <xf numFmtId="164" fontId="13" fillId="0" borderId="3" xfId="0" applyNumberFormat="1" applyFont="1" applyFill="1" applyBorder="1" applyAlignment="1" applyProtection="1">
      <alignment horizontal="center" vertical="center" wrapText="1"/>
    </xf>
    <xf numFmtId="0" fontId="13" fillId="3" borderId="3" xfId="0" applyNumberFormat="1" applyFont="1" applyFill="1" applyBorder="1" applyAlignment="1" applyProtection="1">
      <alignment horizontal="center" vertical="center" wrapText="1"/>
    </xf>
    <xf numFmtId="164" fontId="8" fillId="0" borderId="0" xfId="0" applyNumberFormat="1" applyFont="1" applyAlignment="1">
      <alignment horizontal="center"/>
    </xf>
    <xf numFmtId="0" fontId="13" fillId="0" borderId="3" xfId="0" applyNumberFormat="1" applyFont="1" applyFill="1" applyBorder="1" applyAlignment="1" applyProtection="1">
      <alignment horizontal="left" vertical="center"/>
    </xf>
    <xf numFmtId="164" fontId="8" fillId="0" borderId="3" xfId="0" applyNumberFormat="1" applyFont="1" applyBorder="1" applyAlignment="1">
      <alignment horizontal="center" vertical="center"/>
    </xf>
    <xf numFmtId="0" fontId="8" fillId="0" borderId="3" xfId="0" applyFont="1" applyBorder="1" applyAlignment="1">
      <alignment vertical="center"/>
    </xf>
    <xf numFmtId="0" fontId="13" fillId="3" borderId="3" xfId="0" applyNumberFormat="1" applyFont="1" applyFill="1" applyBorder="1" applyAlignment="1" applyProtection="1">
      <alignment horizontal="left" vertical="center"/>
    </xf>
    <xf numFmtId="164" fontId="13" fillId="3" borderId="3" xfId="0" applyNumberFormat="1" applyFont="1" applyFill="1" applyBorder="1" applyAlignment="1" applyProtection="1">
      <alignment horizontal="center" vertical="center" wrapText="1"/>
    </xf>
    <xf numFmtId="164" fontId="8" fillId="3" borderId="3" xfId="0" applyNumberFormat="1" applyFont="1" applyFill="1" applyBorder="1" applyAlignment="1">
      <alignment horizontal="center" vertical="center"/>
    </xf>
    <xf numFmtId="0" fontId="8" fillId="3" borderId="3" xfId="0" applyFont="1" applyFill="1" applyBorder="1" applyAlignment="1">
      <alignment vertical="center"/>
    </xf>
    <xf numFmtId="164" fontId="22" fillId="2" borderId="6" xfId="0" applyNumberFormat="1" applyFont="1" applyFill="1" applyBorder="1" applyAlignment="1">
      <alignment horizontal="center" vertical="center" wrapText="1"/>
    </xf>
    <xf numFmtId="164" fontId="22" fillId="3" borderId="6" xfId="0" applyNumberFormat="1" applyFont="1" applyFill="1" applyBorder="1" applyAlignment="1">
      <alignment horizontal="center" vertical="center" wrapText="1"/>
    </xf>
    <xf numFmtId="0" fontId="13" fillId="4" borderId="3" xfId="0" applyNumberFormat="1" applyFont="1" applyFill="1" applyBorder="1" applyAlignment="1" applyProtection="1">
      <alignment horizontal="center" vertical="center" wrapText="1"/>
    </xf>
    <xf numFmtId="0" fontId="13" fillId="3" borderId="3"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31" fillId="0" borderId="3" xfId="0" applyFont="1" applyBorder="1" applyAlignment="1">
      <alignment horizontal="center"/>
    </xf>
  </cellXfs>
  <cellStyles count="2">
    <cellStyle name="Normal" xfId="0" builtinId="0"/>
    <cellStyle name="Pourcentage" xfId="1" builtinId="5"/>
  </cellStyles>
  <dxfs count="0"/>
  <tableStyles count="0" defaultTableStyle="TableStyleMedium2" defaultPivotStyle="PivotStyleLight16"/>
  <colors>
    <mruColors>
      <color rgb="FFFFD966"/>
      <color rgb="FFE95D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1'!$B$14</c:f>
              <c:strCache>
                <c:ptCount val="1"/>
                <c:pt idx="0">
                  <c:v>Femmes</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1'!$A$15:$A$18</c:f>
              <c:strCache>
                <c:ptCount val="4"/>
                <c:pt idx="0">
                  <c:v>Total inscrits en dernière année</c:v>
                </c:pt>
                <c:pt idx="1">
                  <c:v>CAP</c:v>
                </c:pt>
                <c:pt idx="2">
                  <c:v>BAC PRO</c:v>
                </c:pt>
                <c:pt idx="3">
                  <c:v>STS</c:v>
                </c:pt>
              </c:strCache>
            </c:strRef>
          </c:cat>
          <c:val>
            <c:numRef>
              <c:f>'Graphique 1'!$B$15:$B$18</c:f>
              <c:numCache>
                <c:formatCode>0.0</c:formatCode>
                <c:ptCount val="4"/>
                <c:pt idx="0" formatCode="General">
                  <c:v>43.7</c:v>
                </c:pt>
                <c:pt idx="1">
                  <c:v>49</c:v>
                </c:pt>
                <c:pt idx="2" formatCode="General">
                  <c:v>47.4</c:v>
                </c:pt>
                <c:pt idx="3" formatCode="General">
                  <c:v>36.200000000000003</c:v>
                </c:pt>
              </c:numCache>
            </c:numRef>
          </c:val>
          <c:extLst>
            <c:ext xmlns:c16="http://schemas.microsoft.com/office/drawing/2014/chart" uri="{C3380CC4-5D6E-409C-BE32-E72D297353CC}">
              <c16:uniqueId val="{00000000-B018-497A-B5D5-D74707DBC5F1}"/>
            </c:ext>
          </c:extLst>
        </c:ser>
        <c:ser>
          <c:idx val="1"/>
          <c:order val="1"/>
          <c:tx>
            <c:strRef>
              <c:f>'Graphique 1'!$C$14</c:f>
              <c:strCache>
                <c:ptCount val="1"/>
                <c:pt idx="0">
                  <c:v>Hommes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1'!$A$15:$A$18</c:f>
              <c:strCache>
                <c:ptCount val="4"/>
                <c:pt idx="0">
                  <c:v>Total inscrits en dernière année</c:v>
                </c:pt>
                <c:pt idx="1">
                  <c:v>CAP</c:v>
                </c:pt>
                <c:pt idx="2">
                  <c:v>BAC PRO</c:v>
                </c:pt>
                <c:pt idx="3">
                  <c:v>STS</c:v>
                </c:pt>
              </c:strCache>
            </c:strRef>
          </c:cat>
          <c:val>
            <c:numRef>
              <c:f>'Graphique 1'!$C$15:$C$18</c:f>
              <c:numCache>
                <c:formatCode>General</c:formatCode>
                <c:ptCount val="4"/>
                <c:pt idx="0">
                  <c:v>45.3</c:v>
                </c:pt>
                <c:pt idx="1">
                  <c:v>47.1</c:v>
                </c:pt>
                <c:pt idx="2">
                  <c:v>49.9</c:v>
                </c:pt>
                <c:pt idx="3">
                  <c:v>35.299999999999997</c:v>
                </c:pt>
              </c:numCache>
            </c:numRef>
          </c:val>
          <c:extLst>
            <c:ext xmlns:c16="http://schemas.microsoft.com/office/drawing/2014/chart" uri="{C3380CC4-5D6E-409C-BE32-E72D297353CC}">
              <c16:uniqueId val="{00000001-B018-497A-B5D5-D74707DBC5F1}"/>
            </c:ext>
          </c:extLst>
        </c:ser>
        <c:ser>
          <c:idx val="2"/>
          <c:order val="2"/>
          <c:tx>
            <c:strRef>
              <c:f>'Graphique 1'!$D$14</c:f>
              <c:strCache>
                <c:ptCount val="1"/>
                <c:pt idx="0">
                  <c:v>Ensemble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1'!$A$15:$A$18</c:f>
              <c:strCache>
                <c:ptCount val="4"/>
                <c:pt idx="0">
                  <c:v>Total inscrits en dernière année</c:v>
                </c:pt>
                <c:pt idx="1">
                  <c:v>CAP</c:v>
                </c:pt>
                <c:pt idx="2">
                  <c:v>BAC PRO</c:v>
                </c:pt>
                <c:pt idx="3">
                  <c:v>STS</c:v>
                </c:pt>
              </c:strCache>
            </c:strRef>
          </c:cat>
          <c:val>
            <c:numRef>
              <c:f>'Graphique 1'!$D$15:$D$18</c:f>
              <c:numCache>
                <c:formatCode>General</c:formatCode>
                <c:ptCount val="4"/>
                <c:pt idx="0">
                  <c:v>44.6</c:v>
                </c:pt>
                <c:pt idx="1">
                  <c:v>47.8</c:v>
                </c:pt>
                <c:pt idx="2">
                  <c:v>48.8</c:v>
                </c:pt>
                <c:pt idx="3" formatCode="0.0">
                  <c:v>35.700000000000003</c:v>
                </c:pt>
              </c:numCache>
            </c:numRef>
          </c:val>
          <c:extLst>
            <c:ext xmlns:c16="http://schemas.microsoft.com/office/drawing/2014/chart" uri="{C3380CC4-5D6E-409C-BE32-E72D297353CC}">
              <c16:uniqueId val="{00000002-B018-497A-B5D5-D74707DBC5F1}"/>
            </c:ext>
          </c:extLst>
        </c:ser>
        <c:ser>
          <c:idx val="3"/>
          <c:order val="3"/>
          <c:tx>
            <c:strRef>
              <c:f>'Graphique 1'!$E$14</c:f>
              <c:strCache>
                <c:ptCount val="1"/>
                <c:pt idx="0">
                  <c:v>Réf nationale total inscrits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1'!$A$15:$A$18</c:f>
              <c:strCache>
                <c:ptCount val="4"/>
                <c:pt idx="0">
                  <c:v>Total inscrits en dernière année</c:v>
                </c:pt>
                <c:pt idx="1">
                  <c:v>CAP</c:v>
                </c:pt>
                <c:pt idx="2">
                  <c:v>BAC PRO</c:v>
                </c:pt>
                <c:pt idx="3">
                  <c:v>STS</c:v>
                </c:pt>
              </c:strCache>
            </c:strRef>
          </c:cat>
          <c:val>
            <c:numRef>
              <c:f>'Graphique 1'!$E$15:$E$18</c:f>
              <c:numCache>
                <c:formatCode>General</c:formatCode>
                <c:ptCount val="4"/>
                <c:pt idx="0">
                  <c:v>47.4</c:v>
                </c:pt>
                <c:pt idx="1">
                  <c:v>50.9</c:v>
                </c:pt>
                <c:pt idx="2">
                  <c:v>52.7</c:v>
                </c:pt>
                <c:pt idx="3">
                  <c:v>37.700000000000003</c:v>
                </c:pt>
              </c:numCache>
            </c:numRef>
          </c:val>
          <c:extLst>
            <c:ext xmlns:c16="http://schemas.microsoft.com/office/drawing/2014/chart" uri="{C3380CC4-5D6E-409C-BE32-E72D297353CC}">
              <c16:uniqueId val="{00000003-B018-497A-B5D5-D74707DBC5F1}"/>
            </c:ext>
          </c:extLst>
        </c:ser>
        <c:dLbls>
          <c:dLblPos val="outEnd"/>
          <c:showLegendKey val="0"/>
          <c:showVal val="1"/>
          <c:showCatName val="0"/>
          <c:showSerName val="0"/>
          <c:showPercent val="0"/>
          <c:showBubbleSize val="0"/>
        </c:dLbls>
        <c:gapWidth val="219"/>
        <c:overlap val="-27"/>
        <c:axId val="275402624"/>
        <c:axId val="275403184"/>
      </c:barChart>
      <c:catAx>
        <c:axId val="275402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crossAx val="275403184"/>
        <c:crosses val="autoZero"/>
        <c:auto val="1"/>
        <c:lblAlgn val="ctr"/>
        <c:lblOffset val="100"/>
        <c:noMultiLvlLbl val="0"/>
      </c:catAx>
      <c:valAx>
        <c:axId val="275403184"/>
        <c:scaling>
          <c:orientation val="minMax"/>
          <c:min val="25"/>
        </c:scaling>
        <c:delete val="0"/>
        <c:axPos val="l"/>
        <c:majorGridlines>
          <c:spPr>
            <a:ln w="9525" cap="flat" cmpd="sng" algn="ctr">
              <a:solidFill>
                <a:schemeClr val="bg2">
                  <a:alpha val="58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crossAx val="275402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2'!$B$26</c:f>
              <c:strCache>
                <c:ptCount val="1"/>
                <c:pt idx="0">
                  <c:v>National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2'!$A$27:$A$30</c:f>
              <c:strCache>
                <c:ptCount val="4"/>
                <c:pt idx="0">
                  <c:v>Ensemble</c:v>
                </c:pt>
                <c:pt idx="1">
                  <c:v>CAP</c:v>
                </c:pt>
                <c:pt idx="2">
                  <c:v>Bac pro</c:v>
                </c:pt>
                <c:pt idx="3">
                  <c:v>STS</c:v>
                </c:pt>
              </c:strCache>
            </c:strRef>
          </c:cat>
          <c:val>
            <c:numRef>
              <c:f>'Graphique 2'!$B$27:$B$30</c:f>
              <c:numCache>
                <c:formatCode>General</c:formatCode>
                <c:ptCount val="4"/>
                <c:pt idx="0">
                  <c:v>38.700000000000003</c:v>
                </c:pt>
                <c:pt idx="1">
                  <c:v>22.2</c:v>
                </c:pt>
                <c:pt idx="2" formatCode="0.0">
                  <c:v>34</c:v>
                </c:pt>
                <c:pt idx="3">
                  <c:v>51.9</c:v>
                </c:pt>
              </c:numCache>
            </c:numRef>
          </c:val>
          <c:extLst>
            <c:ext xmlns:c16="http://schemas.microsoft.com/office/drawing/2014/chart" uri="{C3380CC4-5D6E-409C-BE32-E72D297353CC}">
              <c16:uniqueId val="{00000000-9C93-4DA2-9018-9BB8032D4CB6}"/>
            </c:ext>
          </c:extLst>
        </c:ser>
        <c:ser>
          <c:idx val="1"/>
          <c:order val="1"/>
          <c:tx>
            <c:strRef>
              <c:f>'Graphique 2'!$C$26</c:f>
              <c:strCache>
                <c:ptCount val="1"/>
                <c:pt idx="0">
                  <c:v>Orléans-Tours</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2'!$A$27:$A$30</c:f>
              <c:strCache>
                <c:ptCount val="4"/>
                <c:pt idx="0">
                  <c:v>Ensemble</c:v>
                </c:pt>
                <c:pt idx="1">
                  <c:v>CAP</c:v>
                </c:pt>
                <c:pt idx="2">
                  <c:v>Bac pro</c:v>
                </c:pt>
                <c:pt idx="3">
                  <c:v>STS</c:v>
                </c:pt>
              </c:strCache>
            </c:strRef>
          </c:cat>
          <c:val>
            <c:numRef>
              <c:f>'Graphique 2'!$C$27:$C$30</c:f>
              <c:numCache>
                <c:formatCode>General</c:formatCode>
                <c:ptCount val="4"/>
                <c:pt idx="0">
                  <c:v>40.799999999999997</c:v>
                </c:pt>
                <c:pt idx="1">
                  <c:v>25.3</c:v>
                </c:pt>
                <c:pt idx="2" formatCode="0.0">
                  <c:v>34.700000000000003</c:v>
                </c:pt>
                <c:pt idx="3">
                  <c:v>55.1</c:v>
                </c:pt>
              </c:numCache>
            </c:numRef>
          </c:val>
          <c:extLst>
            <c:ext xmlns:c16="http://schemas.microsoft.com/office/drawing/2014/chart" uri="{C3380CC4-5D6E-409C-BE32-E72D297353CC}">
              <c16:uniqueId val="{00000001-9C93-4DA2-9018-9BB8032D4CB6}"/>
            </c:ext>
          </c:extLst>
        </c:ser>
        <c:dLbls>
          <c:dLblPos val="outEnd"/>
          <c:showLegendKey val="0"/>
          <c:showVal val="1"/>
          <c:showCatName val="0"/>
          <c:showSerName val="0"/>
          <c:showPercent val="0"/>
          <c:showBubbleSize val="0"/>
        </c:dLbls>
        <c:gapWidth val="219"/>
        <c:axId val="275406544"/>
        <c:axId val="275407104"/>
      </c:barChart>
      <c:catAx>
        <c:axId val="275406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Narrow" panose="020B0606020202030204" pitchFamily="34" charset="0"/>
                <a:ea typeface="+mn-ea"/>
                <a:cs typeface="+mn-cs"/>
              </a:defRPr>
            </a:pPr>
            <a:endParaRPr lang="fr-FR"/>
          </a:p>
        </c:txPr>
        <c:crossAx val="275407104"/>
        <c:crosses val="autoZero"/>
        <c:auto val="1"/>
        <c:lblAlgn val="ctr"/>
        <c:lblOffset val="100"/>
        <c:noMultiLvlLbl val="0"/>
      </c:catAx>
      <c:valAx>
        <c:axId val="275407104"/>
        <c:scaling>
          <c:orientation val="minMax"/>
        </c:scaling>
        <c:delete val="0"/>
        <c:axPos val="b"/>
        <c:majorGridlines>
          <c:spPr>
            <a:ln w="9525" cap="flat" cmpd="sng" algn="ctr">
              <a:solidFill>
                <a:schemeClr val="bg2">
                  <a:alpha val="47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crossAx val="275406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3'!$B$25</c:f>
              <c:strCache>
                <c:ptCount val="1"/>
                <c:pt idx="0">
                  <c:v>Hommes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3'!$A$26:$A$29</c:f>
              <c:strCache>
                <c:ptCount val="4"/>
                <c:pt idx="0">
                  <c:v>Ensemble</c:v>
                </c:pt>
                <c:pt idx="1">
                  <c:v>CAP</c:v>
                </c:pt>
                <c:pt idx="2">
                  <c:v>Bac pro</c:v>
                </c:pt>
                <c:pt idx="3">
                  <c:v>STS</c:v>
                </c:pt>
              </c:strCache>
            </c:strRef>
          </c:cat>
          <c:val>
            <c:numRef>
              <c:f>'Graphique 3'!$B$26:$B$29</c:f>
              <c:numCache>
                <c:formatCode>0.0</c:formatCode>
                <c:ptCount val="4"/>
                <c:pt idx="0" formatCode="General">
                  <c:v>42.5</c:v>
                </c:pt>
                <c:pt idx="1">
                  <c:v>30.2</c:v>
                </c:pt>
                <c:pt idx="2" formatCode="General">
                  <c:v>37.6</c:v>
                </c:pt>
                <c:pt idx="3" formatCode="General">
                  <c:v>55.3</c:v>
                </c:pt>
              </c:numCache>
            </c:numRef>
          </c:val>
          <c:extLst>
            <c:ext xmlns:c16="http://schemas.microsoft.com/office/drawing/2014/chart" uri="{C3380CC4-5D6E-409C-BE32-E72D297353CC}">
              <c16:uniqueId val="{00000000-96A6-4CC1-881A-E3E137BB7BA0}"/>
            </c:ext>
          </c:extLst>
        </c:ser>
        <c:ser>
          <c:idx val="1"/>
          <c:order val="1"/>
          <c:tx>
            <c:strRef>
              <c:f>'Graphique 3'!$C$25</c:f>
              <c:strCache>
                <c:ptCount val="1"/>
                <c:pt idx="0">
                  <c:v>Femmes</c:v>
                </c:pt>
              </c:strCache>
            </c:strRef>
          </c:tx>
          <c:spPr>
            <a:solidFill>
              <a:srgbClr val="FFD966"/>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3'!$A$26:$A$29</c:f>
              <c:strCache>
                <c:ptCount val="4"/>
                <c:pt idx="0">
                  <c:v>Ensemble</c:v>
                </c:pt>
                <c:pt idx="1">
                  <c:v>CAP</c:v>
                </c:pt>
                <c:pt idx="2">
                  <c:v>Bac pro</c:v>
                </c:pt>
                <c:pt idx="3">
                  <c:v>STS</c:v>
                </c:pt>
              </c:strCache>
            </c:strRef>
          </c:cat>
          <c:val>
            <c:numRef>
              <c:f>'Graphique 3'!$C$26:$C$29</c:f>
              <c:numCache>
                <c:formatCode>General</c:formatCode>
                <c:ptCount val="4"/>
                <c:pt idx="0">
                  <c:v>38.6</c:v>
                </c:pt>
                <c:pt idx="1">
                  <c:v>16.5</c:v>
                </c:pt>
                <c:pt idx="2">
                  <c:v>31.2</c:v>
                </c:pt>
                <c:pt idx="3">
                  <c:v>54.8</c:v>
                </c:pt>
              </c:numCache>
            </c:numRef>
          </c:val>
          <c:extLst>
            <c:ext xmlns:c16="http://schemas.microsoft.com/office/drawing/2014/chart" uri="{C3380CC4-5D6E-409C-BE32-E72D297353CC}">
              <c16:uniqueId val="{00000001-96A6-4CC1-881A-E3E137BB7BA0}"/>
            </c:ext>
          </c:extLst>
        </c:ser>
        <c:dLbls>
          <c:dLblPos val="outEnd"/>
          <c:showLegendKey val="0"/>
          <c:showVal val="1"/>
          <c:showCatName val="0"/>
          <c:showSerName val="0"/>
          <c:showPercent val="0"/>
          <c:showBubbleSize val="0"/>
        </c:dLbls>
        <c:gapWidth val="182"/>
        <c:axId val="277954640"/>
        <c:axId val="277955200"/>
      </c:barChart>
      <c:catAx>
        <c:axId val="277954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Arial Narrow" panose="020B0606020202030204" pitchFamily="34" charset="0"/>
                <a:ea typeface="+mn-ea"/>
                <a:cs typeface="+mn-cs"/>
              </a:defRPr>
            </a:pPr>
            <a:endParaRPr lang="fr-FR"/>
          </a:p>
        </c:txPr>
        <c:crossAx val="277955200"/>
        <c:crosses val="autoZero"/>
        <c:auto val="1"/>
        <c:lblAlgn val="ctr"/>
        <c:lblOffset val="100"/>
        <c:noMultiLvlLbl val="0"/>
      </c:catAx>
      <c:valAx>
        <c:axId val="277955200"/>
        <c:scaling>
          <c:orientation val="minMax"/>
          <c:max val="60"/>
        </c:scaling>
        <c:delete val="0"/>
        <c:axPos val="b"/>
        <c:majorGridlines>
          <c:spPr>
            <a:ln w="9525" cap="flat" cmpd="sng" algn="ctr">
              <a:solidFill>
                <a:schemeClr val="bg2">
                  <a:alpha val="52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crossAx val="277954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58FD-4E57-8F92-3B330B6A9339}"/>
              </c:ext>
            </c:extLst>
          </c:dPt>
          <c:dPt>
            <c:idx val="1"/>
            <c:invertIfNegative val="0"/>
            <c:bubble3D val="0"/>
            <c:spPr>
              <a:solidFill>
                <a:srgbClr val="FFD966"/>
              </a:solidFill>
              <a:ln>
                <a:noFill/>
              </a:ln>
              <a:effectLst/>
            </c:spPr>
            <c:extLst>
              <c:ext xmlns:c16="http://schemas.microsoft.com/office/drawing/2014/chart" uri="{C3380CC4-5D6E-409C-BE32-E72D297353CC}">
                <c16:uniqueId val="{00000003-58FD-4E57-8F92-3B330B6A9339}"/>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5-58FD-4E57-8F92-3B330B6A9339}"/>
              </c:ext>
            </c:extLst>
          </c:dPt>
          <c:dPt>
            <c:idx val="3"/>
            <c:invertIfNegative val="0"/>
            <c:bubble3D val="0"/>
            <c:spPr>
              <a:solidFill>
                <a:srgbClr val="FFD966"/>
              </a:solidFill>
              <a:ln>
                <a:noFill/>
              </a:ln>
              <a:effectLst/>
            </c:spPr>
            <c:extLst>
              <c:ext xmlns:c16="http://schemas.microsoft.com/office/drawing/2014/chart" uri="{C3380CC4-5D6E-409C-BE32-E72D297353CC}">
                <c16:uniqueId val="{00000007-58FD-4E57-8F92-3B330B6A9339}"/>
              </c:ext>
            </c:extLst>
          </c:dPt>
          <c:dPt>
            <c:idx val="4"/>
            <c:invertIfNegative val="0"/>
            <c:bubble3D val="0"/>
            <c:spPr>
              <a:solidFill>
                <a:schemeClr val="accent2"/>
              </a:solidFill>
              <a:ln>
                <a:noFill/>
              </a:ln>
              <a:effectLst/>
            </c:spPr>
            <c:extLst>
              <c:ext xmlns:c16="http://schemas.microsoft.com/office/drawing/2014/chart" uri="{C3380CC4-5D6E-409C-BE32-E72D297353CC}">
                <c16:uniqueId val="{00000009-58FD-4E57-8F92-3B330B6A9339}"/>
              </c:ext>
            </c:extLst>
          </c:dPt>
          <c:dPt>
            <c:idx val="5"/>
            <c:invertIfNegative val="0"/>
            <c:bubble3D val="0"/>
            <c:spPr>
              <a:solidFill>
                <a:srgbClr val="FFD966"/>
              </a:solidFill>
              <a:ln>
                <a:noFill/>
              </a:ln>
              <a:effectLst/>
            </c:spPr>
            <c:extLst>
              <c:ext xmlns:c16="http://schemas.microsoft.com/office/drawing/2014/chart" uri="{C3380CC4-5D6E-409C-BE32-E72D297353CC}">
                <c16:uniqueId val="{0000000B-58FD-4E57-8F92-3B330B6A9339}"/>
              </c:ext>
            </c:extLst>
          </c:dPt>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4'!$A$24:$B$29</c:f>
              <c:multiLvlStrCache>
                <c:ptCount val="6"/>
                <c:lvl>
                  <c:pt idx="0">
                    <c:v>Diplômé</c:v>
                  </c:pt>
                  <c:pt idx="1">
                    <c:v>Non diplômé</c:v>
                  </c:pt>
                  <c:pt idx="2">
                    <c:v>Diplômé</c:v>
                  </c:pt>
                  <c:pt idx="3">
                    <c:v>Non diplômé</c:v>
                  </c:pt>
                  <c:pt idx="4">
                    <c:v>Diplômé</c:v>
                  </c:pt>
                  <c:pt idx="5">
                    <c:v>Non diplômé</c:v>
                  </c:pt>
                </c:lvl>
                <c:lvl>
                  <c:pt idx="0">
                    <c:v>CAP</c:v>
                  </c:pt>
                  <c:pt idx="2">
                    <c:v>Bac pro</c:v>
                  </c:pt>
                  <c:pt idx="4">
                    <c:v>STS</c:v>
                  </c:pt>
                </c:lvl>
              </c:multiLvlStrCache>
            </c:multiLvlStrRef>
          </c:cat>
          <c:val>
            <c:numRef>
              <c:f>'Graphique 4'!$C$24:$C$29</c:f>
              <c:numCache>
                <c:formatCode>General</c:formatCode>
                <c:ptCount val="6"/>
                <c:pt idx="0">
                  <c:v>27.7</c:v>
                </c:pt>
                <c:pt idx="1">
                  <c:v>16.399999999999999</c:v>
                </c:pt>
                <c:pt idx="2">
                  <c:v>35.9</c:v>
                </c:pt>
                <c:pt idx="3" formatCode="0.0">
                  <c:v>30</c:v>
                </c:pt>
                <c:pt idx="4">
                  <c:v>56.3</c:v>
                </c:pt>
                <c:pt idx="5">
                  <c:v>49.2</c:v>
                </c:pt>
              </c:numCache>
            </c:numRef>
          </c:val>
          <c:extLst>
            <c:ext xmlns:c16="http://schemas.microsoft.com/office/drawing/2014/chart" uri="{C3380CC4-5D6E-409C-BE32-E72D297353CC}">
              <c16:uniqueId val="{0000000C-58FD-4E57-8F92-3B330B6A9339}"/>
            </c:ext>
          </c:extLst>
        </c:ser>
        <c:dLbls>
          <c:dLblPos val="outEnd"/>
          <c:showLegendKey val="0"/>
          <c:showVal val="1"/>
          <c:showCatName val="0"/>
          <c:showSerName val="0"/>
          <c:showPercent val="0"/>
          <c:showBubbleSize val="0"/>
        </c:dLbls>
        <c:gapWidth val="182"/>
        <c:axId val="277957440"/>
        <c:axId val="277958000"/>
      </c:barChart>
      <c:catAx>
        <c:axId val="277957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7958000"/>
        <c:crosses val="autoZero"/>
        <c:auto val="1"/>
        <c:lblAlgn val="ctr"/>
        <c:lblOffset val="100"/>
        <c:noMultiLvlLbl val="0"/>
      </c:catAx>
      <c:valAx>
        <c:axId val="277958000"/>
        <c:scaling>
          <c:orientation val="minMax"/>
        </c:scaling>
        <c:delete val="0"/>
        <c:axPos val="b"/>
        <c:majorGridlines>
          <c:spPr>
            <a:ln w="9525" cap="flat" cmpd="sng" algn="ctr">
              <a:solidFill>
                <a:schemeClr val="bg2">
                  <a:alpha val="28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7957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'Tableau 2'!$A$5:$A$13</c:f>
              <c:strCache>
                <c:ptCount val="9"/>
                <c:pt idx="0">
                  <c:v>Artisans, commerçants et chefs d'entreprise</c:v>
                </c:pt>
                <c:pt idx="1">
                  <c:v>Agriculteurs exploitants</c:v>
                </c:pt>
                <c:pt idx="2">
                  <c:v>Professions Intermédiaires</c:v>
                </c:pt>
                <c:pt idx="3">
                  <c:v>Retraités</c:v>
                </c:pt>
                <c:pt idx="4">
                  <c:v>Cadres et professions intellectuelles supérieures</c:v>
                </c:pt>
                <c:pt idx="5">
                  <c:v>Non renseigné</c:v>
                </c:pt>
                <c:pt idx="6">
                  <c:v>Employés</c:v>
                </c:pt>
                <c:pt idx="7">
                  <c:v>Ouvriers</c:v>
                </c:pt>
                <c:pt idx="8">
                  <c:v>Autres personnes sans activité professionnelle</c:v>
                </c:pt>
              </c:strCache>
            </c:strRef>
          </c:cat>
          <c:val>
            <c:numRef>
              <c:f>'Tableau 2'!$B$5:$B$13</c:f>
              <c:numCache>
                <c:formatCode>General</c:formatCode>
                <c:ptCount val="9"/>
                <c:pt idx="0">
                  <c:v>48.9</c:v>
                </c:pt>
                <c:pt idx="1">
                  <c:v>47.4</c:v>
                </c:pt>
                <c:pt idx="2">
                  <c:v>44.7</c:v>
                </c:pt>
                <c:pt idx="3">
                  <c:v>44.6</c:v>
                </c:pt>
                <c:pt idx="4">
                  <c:v>42.4</c:v>
                </c:pt>
                <c:pt idx="5">
                  <c:v>42.4</c:v>
                </c:pt>
                <c:pt idx="6">
                  <c:v>40.299999999999997</c:v>
                </c:pt>
                <c:pt idx="7" formatCode="0.0">
                  <c:v>40</c:v>
                </c:pt>
                <c:pt idx="8">
                  <c:v>36.200000000000003</c:v>
                </c:pt>
              </c:numCache>
            </c:numRef>
          </c:val>
          <c:extLst>
            <c:ext xmlns:c16="http://schemas.microsoft.com/office/drawing/2014/chart" uri="{C3380CC4-5D6E-409C-BE32-E72D297353CC}">
              <c16:uniqueId val="{00000000-6F36-4404-995C-6227C86B13E8}"/>
            </c:ext>
          </c:extLst>
        </c:ser>
        <c:dLbls>
          <c:dLblPos val="outEnd"/>
          <c:showLegendKey val="0"/>
          <c:showVal val="1"/>
          <c:showCatName val="0"/>
          <c:showSerName val="0"/>
          <c:showPercent val="0"/>
          <c:showBubbleSize val="0"/>
        </c:dLbls>
        <c:gapWidth val="182"/>
        <c:axId val="277960240"/>
        <c:axId val="276106000"/>
      </c:barChart>
      <c:catAx>
        <c:axId val="277960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276106000"/>
        <c:crosses val="autoZero"/>
        <c:auto val="1"/>
        <c:lblAlgn val="ctr"/>
        <c:lblOffset val="100"/>
        <c:noMultiLvlLbl val="0"/>
      </c:catAx>
      <c:valAx>
        <c:axId val="276106000"/>
        <c:scaling>
          <c:orientation val="minMax"/>
        </c:scaling>
        <c:delete val="0"/>
        <c:axPos val="b"/>
        <c:majorGridlines>
          <c:spPr>
            <a:ln w="9525" cap="flat" cmpd="sng" algn="ctr">
              <a:solidFill>
                <a:schemeClr val="bg2">
                  <a:alpha val="36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277960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Arial Narrow" panose="020B060602020203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5'!$B$23</c:f>
              <c:strCache>
                <c:ptCount val="1"/>
                <c:pt idx="0">
                  <c:v>Femmes</c:v>
                </c:pt>
              </c:strCache>
            </c:strRef>
          </c:tx>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5'!$A$24:$A$28</c:f>
              <c:strCache>
                <c:ptCount val="5"/>
                <c:pt idx="0">
                  <c:v>CDI</c:v>
                </c:pt>
                <c:pt idx="1">
                  <c:v>CDD</c:v>
                </c:pt>
                <c:pt idx="2">
                  <c:v>Intérim</c:v>
                </c:pt>
                <c:pt idx="3">
                  <c:v>Contrat professionnel</c:v>
                </c:pt>
                <c:pt idx="4">
                  <c:v>Autres</c:v>
                </c:pt>
              </c:strCache>
            </c:strRef>
          </c:cat>
          <c:val>
            <c:numRef>
              <c:f>'Graphique 5'!$B$24:$B$28</c:f>
              <c:numCache>
                <c:formatCode>General</c:formatCode>
                <c:ptCount val="5"/>
                <c:pt idx="0">
                  <c:v>37.6</c:v>
                </c:pt>
                <c:pt idx="1">
                  <c:v>35.9</c:v>
                </c:pt>
                <c:pt idx="2">
                  <c:v>17.399999999999999</c:v>
                </c:pt>
                <c:pt idx="3">
                  <c:v>6.9</c:v>
                </c:pt>
                <c:pt idx="4">
                  <c:v>2.2000000000000002</c:v>
                </c:pt>
              </c:numCache>
            </c:numRef>
          </c:val>
          <c:extLst>
            <c:ext xmlns:c16="http://schemas.microsoft.com/office/drawing/2014/chart" uri="{C3380CC4-5D6E-409C-BE32-E72D297353CC}">
              <c16:uniqueId val="{00000000-26B7-4D4D-88B2-A337FF2E52FE}"/>
            </c:ext>
          </c:extLst>
        </c:ser>
        <c:ser>
          <c:idx val="1"/>
          <c:order val="1"/>
          <c:tx>
            <c:strRef>
              <c:f>'Graphique 5'!$C$23</c:f>
              <c:strCache>
                <c:ptCount val="1"/>
                <c:pt idx="0">
                  <c:v>Hommes</c:v>
                </c:pt>
              </c:strCache>
            </c:strRef>
          </c:tx>
          <c:spPr>
            <a:solidFill>
              <a:schemeClr val="accent2"/>
            </a:solidFill>
            <a:ln>
              <a:noFill/>
            </a:ln>
            <a:effectLst/>
          </c:spPr>
          <c:invertIfNegative val="0"/>
          <c:dLbls>
            <c:dLbl>
              <c:idx val="0"/>
              <c:layout>
                <c:manualLayout>
                  <c:x val="2.4714239177011945E-3"/>
                  <c:y val="2.08659329306482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B7-4D4D-88B2-A337FF2E52FE}"/>
                </c:ext>
              </c:extLst>
            </c:dLbl>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5'!$A$24:$A$28</c:f>
              <c:strCache>
                <c:ptCount val="5"/>
                <c:pt idx="0">
                  <c:v>CDI</c:v>
                </c:pt>
                <c:pt idx="1">
                  <c:v>CDD</c:v>
                </c:pt>
                <c:pt idx="2">
                  <c:v>Intérim</c:v>
                </c:pt>
                <c:pt idx="3">
                  <c:v>Contrat professionnel</c:v>
                </c:pt>
                <c:pt idx="4">
                  <c:v>Autres</c:v>
                </c:pt>
              </c:strCache>
            </c:strRef>
          </c:cat>
          <c:val>
            <c:numRef>
              <c:f>'Graphique 5'!$C$24:$C$28</c:f>
              <c:numCache>
                <c:formatCode>General</c:formatCode>
                <c:ptCount val="5"/>
                <c:pt idx="0">
                  <c:v>36.6</c:v>
                </c:pt>
                <c:pt idx="1">
                  <c:v>24.5</c:v>
                </c:pt>
                <c:pt idx="2">
                  <c:v>29.7</c:v>
                </c:pt>
                <c:pt idx="3">
                  <c:v>7.9</c:v>
                </c:pt>
                <c:pt idx="4">
                  <c:v>1.3</c:v>
                </c:pt>
              </c:numCache>
            </c:numRef>
          </c:val>
          <c:extLst>
            <c:ext xmlns:c16="http://schemas.microsoft.com/office/drawing/2014/chart" uri="{C3380CC4-5D6E-409C-BE32-E72D297353CC}">
              <c16:uniqueId val="{00000002-26B7-4D4D-88B2-A337FF2E52FE}"/>
            </c:ext>
          </c:extLst>
        </c:ser>
        <c:ser>
          <c:idx val="2"/>
          <c:order val="2"/>
          <c:tx>
            <c:strRef>
              <c:f>'Graphique 5'!$D$23</c:f>
              <c:strCache>
                <c:ptCount val="1"/>
                <c:pt idx="0">
                  <c:v>Ensemble</c:v>
                </c:pt>
              </c:strCache>
            </c:strRef>
          </c:tx>
          <c:spPr>
            <a:solidFill>
              <a:schemeClr val="accent3"/>
            </a:solidFill>
            <a:ln>
              <a:noFill/>
            </a:ln>
            <a:effectLst/>
          </c:spPr>
          <c:invertIfNegative val="0"/>
          <c:dLbls>
            <c:dLbl>
              <c:idx val="3"/>
              <c:layout>
                <c:manualLayout>
                  <c:x val="2.4714239177011945E-3"/>
                  <c:y val="1.66927463445184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B7-4D4D-88B2-A337FF2E52FE}"/>
                </c:ext>
              </c:extLst>
            </c:dLbl>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5'!$A$24:$A$28</c:f>
              <c:strCache>
                <c:ptCount val="5"/>
                <c:pt idx="0">
                  <c:v>CDI</c:v>
                </c:pt>
                <c:pt idx="1">
                  <c:v>CDD</c:v>
                </c:pt>
                <c:pt idx="2">
                  <c:v>Intérim</c:v>
                </c:pt>
                <c:pt idx="3">
                  <c:v>Contrat professionnel</c:v>
                </c:pt>
                <c:pt idx="4">
                  <c:v>Autres</c:v>
                </c:pt>
              </c:strCache>
            </c:strRef>
          </c:cat>
          <c:val>
            <c:numRef>
              <c:f>'Graphique 5'!$D$24:$D$28</c:f>
              <c:numCache>
                <c:formatCode>General</c:formatCode>
                <c:ptCount val="5"/>
                <c:pt idx="0" formatCode="0.0">
                  <c:v>37</c:v>
                </c:pt>
                <c:pt idx="1">
                  <c:v>29.3</c:v>
                </c:pt>
                <c:pt idx="2">
                  <c:v>24.5</c:v>
                </c:pt>
                <c:pt idx="3">
                  <c:v>7.5</c:v>
                </c:pt>
                <c:pt idx="4">
                  <c:v>1.7</c:v>
                </c:pt>
              </c:numCache>
            </c:numRef>
          </c:val>
          <c:extLst>
            <c:ext xmlns:c16="http://schemas.microsoft.com/office/drawing/2014/chart" uri="{C3380CC4-5D6E-409C-BE32-E72D297353CC}">
              <c16:uniqueId val="{00000004-26B7-4D4D-88B2-A337FF2E52FE}"/>
            </c:ext>
          </c:extLst>
        </c:ser>
        <c:dLbls>
          <c:dLblPos val="outEnd"/>
          <c:showLegendKey val="0"/>
          <c:showVal val="1"/>
          <c:showCatName val="0"/>
          <c:showSerName val="0"/>
          <c:showPercent val="0"/>
          <c:showBubbleSize val="0"/>
        </c:dLbls>
        <c:gapWidth val="219"/>
        <c:overlap val="-27"/>
        <c:axId val="276109360"/>
        <c:axId val="276109920"/>
      </c:barChart>
      <c:catAx>
        <c:axId val="27610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6109920"/>
        <c:crosses val="autoZero"/>
        <c:auto val="1"/>
        <c:lblAlgn val="ctr"/>
        <c:lblOffset val="100"/>
        <c:noMultiLvlLbl val="0"/>
      </c:catAx>
      <c:valAx>
        <c:axId val="276109920"/>
        <c:scaling>
          <c:orientation val="minMax"/>
        </c:scaling>
        <c:delete val="0"/>
        <c:axPos val="l"/>
        <c:majorGridlines>
          <c:spPr>
            <a:ln w="9525" cap="flat" cmpd="sng" algn="ctr">
              <a:solidFill>
                <a:schemeClr val="bg2">
                  <a:alpha val="4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610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6'!$B$24</c:f>
              <c:strCache>
                <c:ptCount val="1"/>
                <c:pt idx="0">
                  <c:v>Femmes</c:v>
                </c:pt>
              </c:strCache>
            </c:strRef>
          </c:tx>
          <c:spPr>
            <a:pattFill prst="dkUpDiag">
              <a:fgClr>
                <a:srgbClr val="FFD966"/>
              </a:fgClr>
              <a:bgClr>
                <a:schemeClr val="bg1"/>
              </a:bgClr>
            </a:patt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6'!$A$25:$A$28</c:f>
              <c:strCache>
                <c:ptCount val="4"/>
                <c:pt idx="0">
                  <c:v>CAP</c:v>
                </c:pt>
                <c:pt idx="1">
                  <c:v>Bac pro</c:v>
                </c:pt>
                <c:pt idx="2">
                  <c:v>BTS</c:v>
                </c:pt>
                <c:pt idx="3">
                  <c:v>Ensemble</c:v>
                </c:pt>
              </c:strCache>
            </c:strRef>
          </c:cat>
          <c:val>
            <c:numRef>
              <c:f>'Graphique 6'!$B$25:$B$28</c:f>
              <c:numCache>
                <c:formatCode>General</c:formatCode>
                <c:ptCount val="4"/>
                <c:pt idx="0">
                  <c:v>41.8</c:v>
                </c:pt>
                <c:pt idx="1">
                  <c:v>39.5</c:v>
                </c:pt>
                <c:pt idx="2">
                  <c:v>24.3</c:v>
                </c:pt>
                <c:pt idx="3">
                  <c:v>31.4</c:v>
                </c:pt>
              </c:numCache>
            </c:numRef>
          </c:val>
          <c:extLst>
            <c:ext xmlns:c16="http://schemas.microsoft.com/office/drawing/2014/chart" uri="{C3380CC4-5D6E-409C-BE32-E72D297353CC}">
              <c16:uniqueId val="{00000000-21DB-47FD-A619-46555AA0BC46}"/>
            </c:ext>
          </c:extLst>
        </c:ser>
        <c:ser>
          <c:idx val="1"/>
          <c:order val="1"/>
          <c:tx>
            <c:strRef>
              <c:f>'Graphique 6'!$C$24</c:f>
              <c:strCache>
                <c:ptCount val="1"/>
                <c:pt idx="0">
                  <c:v>Hommes</c:v>
                </c:pt>
              </c:strCache>
            </c:strRef>
          </c:tx>
          <c:spPr>
            <a:pattFill prst="dkUpDiag">
              <a:fgClr>
                <a:schemeClr val="accent2"/>
              </a:fgClr>
              <a:bgClr>
                <a:schemeClr val="bg1"/>
              </a:bgClr>
            </a:patt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6'!$A$25:$A$28</c:f>
              <c:strCache>
                <c:ptCount val="4"/>
                <c:pt idx="0">
                  <c:v>CAP</c:v>
                </c:pt>
                <c:pt idx="1">
                  <c:v>Bac pro</c:v>
                </c:pt>
                <c:pt idx="2">
                  <c:v>BTS</c:v>
                </c:pt>
                <c:pt idx="3">
                  <c:v>Ensemble</c:v>
                </c:pt>
              </c:strCache>
            </c:strRef>
          </c:cat>
          <c:val>
            <c:numRef>
              <c:f>'Graphique 6'!$C$25:$C$28</c:f>
              <c:numCache>
                <c:formatCode>General</c:formatCode>
                <c:ptCount val="4"/>
                <c:pt idx="0">
                  <c:v>21.5</c:v>
                </c:pt>
                <c:pt idx="1">
                  <c:v>17.8</c:v>
                </c:pt>
                <c:pt idx="2">
                  <c:v>13.6</c:v>
                </c:pt>
                <c:pt idx="3">
                  <c:v>16.3</c:v>
                </c:pt>
              </c:numCache>
            </c:numRef>
          </c:val>
          <c:extLst>
            <c:ext xmlns:c16="http://schemas.microsoft.com/office/drawing/2014/chart" uri="{C3380CC4-5D6E-409C-BE32-E72D297353CC}">
              <c16:uniqueId val="{00000001-21DB-47FD-A619-46555AA0BC46}"/>
            </c:ext>
          </c:extLst>
        </c:ser>
        <c:ser>
          <c:idx val="2"/>
          <c:order val="2"/>
          <c:tx>
            <c:strRef>
              <c:f>'Graphique 6'!$D$24</c:f>
              <c:strCache>
                <c:ptCount val="1"/>
                <c:pt idx="0">
                  <c:v>Ensemble</c:v>
                </c:pt>
              </c:strCache>
            </c:strRef>
          </c:tx>
          <c:spPr>
            <a:pattFill prst="dkUpDiag">
              <a:fgClr>
                <a:schemeClr val="accent3"/>
              </a:fgClr>
              <a:bgClr>
                <a:schemeClr val="bg1"/>
              </a:bgClr>
            </a:patt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6'!$A$25:$A$28</c:f>
              <c:strCache>
                <c:ptCount val="4"/>
                <c:pt idx="0">
                  <c:v>CAP</c:v>
                </c:pt>
                <c:pt idx="1">
                  <c:v>Bac pro</c:v>
                </c:pt>
                <c:pt idx="2">
                  <c:v>BTS</c:v>
                </c:pt>
                <c:pt idx="3">
                  <c:v>Ensemble</c:v>
                </c:pt>
              </c:strCache>
            </c:strRef>
          </c:cat>
          <c:val>
            <c:numRef>
              <c:f>'Graphique 6'!$D$25:$D$28</c:f>
              <c:numCache>
                <c:formatCode>General</c:formatCode>
                <c:ptCount val="4"/>
                <c:pt idx="0">
                  <c:v>26.3</c:v>
                </c:pt>
                <c:pt idx="1">
                  <c:v>26.8</c:v>
                </c:pt>
                <c:pt idx="2">
                  <c:v>18.7</c:v>
                </c:pt>
                <c:pt idx="3">
                  <c:v>22.8</c:v>
                </c:pt>
              </c:numCache>
            </c:numRef>
          </c:val>
          <c:extLst>
            <c:ext xmlns:c16="http://schemas.microsoft.com/office/drawing/2014/chart" uri="{C3380CC4-5D6E-409C-BE32-E72D297353CC}">
              <c16:uniqueId val="{00000002-21DB-47FD-A619-46555AA0BC46}"/>
            </c:ext>
          </c:extLst>
        </c:ser>
        <c:dLbls>
          <c:dLblPos val="outEnd"/>
          <c:showLegendKey val="0"/>
          <c:showVal val="1"/>
          <c:showCatName val="0"/>
          <c:showSerName val="0"/>
          <c:showPercent val="0"/>
          <c:showBubbleSize val="0"/>
        </c:dLbls>
        <c:gapWidth val="219"/>
        <c:overlap val="-27"/>
        <c:axId val="276446832"/>
        <c:axId val="276447392"/>
      </c:barChart>
      <c:catAx>
        <c:axId val="27644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6447392"/>
        <c:crosses val="autoZero"/>
        <c:auto val="1"/>
        <c:lblAlgn val="ctr"/>
        <c:lblOffset val="100"/>
        <c:noMultiLvlLbl val="0"/>
      </c:catAx>
      <c:valAx>
        <c:axId val="276447392"/>
        <c:scaling>
          <c:orientation val="minMax"/>
        </c:scaling>
        <c:delete val="0"/>
        <c:axPos val="l"/>
        <c:majorGridlines>
          <c:spPr>
            <a:ln w="9525" cap="flat" cmpd="sng" algn="ctr">
              <a:solidFill>
                <a:schemeClr val="bg2">
                  <a:alpha val="28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Narrow" panose="020B0606020202030204" pitchFamily="34" charset="0"/>
                <a:ea typeface="+mn-ea"/>
                <a:cs typeface="+mn-cs"/>
              </a:defRPr>
            </a:pPr>
            <a:endParaRPr lang="fr-FR"/>
          </a:p>
        </c:txPr>
        <c:crossAx val="27644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Arial Narrow" panose="020B060602020203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7 '!$B$25</c:f>
              <c:strCache>
                <c:ptCount val="1"/>
                <c:pt idx="0">
                  <c:v>Femmes</c:v>
                </c:pt>
              </c:strCache>
            </c:strRef>
          </c:tx>
          <c:spPr>
            <a:solidFill>
              <a:srgbClr val="FFD9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 '!$A$26:$A$29</c:f>
              <c:strCache>
                <c:ptCount val="4"/>
                <c:pt idx="0">
                  <c:v>CAP</c:v>
                </c:pt>
                <c:pt idx="1">
                  <c:v>BAC PRO</c:v>
                </c:pt>
                <c:pt idx="2">
                  <c:v>BTS</c:v>
                </c:pt>
                <c:pt idx="3">
                  <c:v>Ensemble</c:v>
                </c:pt>
              </c:strCache>
            </c:strRef>
          </c:cat>
          <c:val>
            <c:numRef>
              <c:f>'Graphique 7 '!$B$26:$B$29</c:f>
              <c:numCache>
                <c:formatCode>General</c:formatCode>
                <c:ptCount val="4"/>
                <c:pt idx="0">
                  <c:v>15.9</c:v>
                </c:pt>
                <c:pt idx="1">
                  <c:v>33.1</c:v>
                </c:pt>
                <c:pt idx="2">
                  <c:v>49.8</c:v>
                </c:pt>
                <c:pt idx="3">
                  <c:v>32.6</c:v>
                </c:pt>
              </c:numCache>
            </c:numRef>
          </c:val>
          <c:extLst>
            <c:ext xmlns:c16="http://schemas.microsoft.com/office/drawing/2014/chart" uri="{C3380CC4-5D6E-409C-BE32-E72D297353CC}">
              <c16:uniqueId val="{00000000-3BF5-4772-85B2-545DE7AEC1A1}"/>
            </c:ext>
          </c:extLst>
        </c:ser>
        <c:ser>
          <c:idx val="1"/>
          <c:order val="1"/>
          <c:tx>
            <c:strRef>
              <c:f>'Graphique 7 '!$C$25</c:f>
              <c:strCache>
                <c:ptCount val="1"/>
                <c:pt idx="0">
                  <c:v>Hommes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 '!$A$26:$A$29</c:f>
              <c:strCache>
                <c:ptCount val="4"/>
                <c:pt idx="0">
                  <c:v>CAP</c:v>
                </c:pt>
                <c:pt idx="1">
                  <c:v>BAC PRO</c:v>
                </c:pt>
                <c:pt idx="2">
                  <c:v>BTS</c:v>
                </c:pt>
                <c:pt idx="3">
                  <c:v>Ensemble</c:v>
                </c:pt>
              </c:strCache>
            </c:strRef>
          </c:cat>
          <c:val>
            <c:numRef>
              <c:f>'Graphique 7 '!$C$26:$C$29</c:f>
              <c:numCache>
                <c:formatCode>General</c:formatCode>
                <c:ptCount val="4"/>
                <c:pt idx="0">
                  <c:v>33.700000000000003</c:v>
                </c:pt>
                <c:pt idx="1">
                  <c:v>38.700000000000003</c:v>
                </c:pt>
                <c:pt idx="2">
                  <c:v>58.8</c:v>
                </c:pt>
                <c:pt idx="3">
                  <c:v>43.5</c:v>
                </c:pt>
              </c:numCache>
            </c:numRef>
          </c:val>
          <c:extLst>
            <c:ext xmlns:c16="http://schemas.microsoft.com/office/drawing/2014/chart" uri="{C3380CC4-5D6E-409C-BE32-E72D297353CC}">
              <c16:uniqueId val="{00000001-3BF5-4772-85B2-545DE7AEC1A1}"/>
            </c:ext>
          </c:extLst>
        </c:ser>
        <c:ser>
          <c:idx val="2"/>
          <c:order val="2"/>
          <c:tx>
            <c:strRef>
              <c:f>'Graphique 7 '!$D$25</c:f>
              <c:strCache>
                <c:ptCount val="1"/>
                <c:pt idx="0">
                  <c:v>Ensemble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 '!$A$26:$A$29</c:f>
              <c:strCache>
                <c:ptCount val="4"/>
                <c:pt idx="0">
                  <c:v>CAP</c:v>
                </c:pt>
                <c:pt idx="1">
                  <c:v>BAC PRO</c:v>
                </c:pt>
                <c:pt idx="2">
                  <c:v>BTS</c:v>
                </c:pt>
                <c:pt idx="3">
                  <c:v>Ensemble</c:v>
                </c:pt>
              </c:strCache>
            </c:strRef>
          </c:cat>
          <c:val>
            <c:numRef>
              <c:f>'Graphique 7 '!$D$26:$D$29</c:f>
              <c:numCache>
                <c:formatCode>0.0</c:formatCode>
                <c:ptCount val="4"/>
                <c:pt idx="0">
                  <c:v>29</c:v>
                </c:pt>
                <c:pt idx="1">
                  <c:v>38</c:v>
                </c:pt>
                <c:pt idx="2" formatCode="General">
                  <c:v>57.3</c:v>
                </c:pt>
                <c:pt idx="3" formatCode="General">
                  <c:v>41.8</c:v>
                </c:pt>
              </c:numCache>
            </c:numRef>
          </c:val>
          <c:extLst>
            <c:ext xmlns:c16="http://schemas.microsoft.com/office/drawing/2014/chart" uri="{C3380CC4-5D6E-409C-BE32-E72D297353CC}">
              <c16:uniqueId val="{00000002-3BF5-4772-85B2-545DE7AEC1A1}"/>
            </c:ext>
          </c:extLst>
        </c:ser>
        <c:dLbls>
          <c:dLblPos val="outEnd"/>
          <c:showLegendKey val="0"/>
          <c:showVal val="1"/>
          <c:showCatName val="0"/>
          <c:showSerName val="0"/>
          <c:showPercent val="0"/>
          <c:showBubbleSize val="0"/>
        </c:dLbls>
        <c:gapWidth val="219"/>
        <c:overlap val="-27"/>
        <c:axId val="276451312"/>
        <c:axId val="276451872"/>
      </c:barChart>
      <c:catAx>
        <c:axId val="2764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6451872"/>
        <c:crosses val="autoZero"/>
        <c:auto val="1"/>
        <c:lblAlgn val="ctr"/>
        <c:lblOffset val="100"/>
        <c:noMultiLvlLbl val="0"/>
      </c:catAx>
      <c:valAx>
        <c:axId val="276451872"/>
        <c:scaling>
          <c:orientation val="minMax"/>
        </c:scaling>
        <c:delete val="0"/>
        <c:axPos val="l"/>
        <c:majorGridlines>
          <c:spPr>
            <a:ln w="9525" cap="flat" cmpd="sng" algn="ctr">
              <a:solidFill>
                <a:schemeClr val="bg2">
                  <a:alpha val="41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64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8'!$B$24</c:f>
              <c:strCache>
                <c:ptCount val="1"/>
                <c:pt idx="0">
                  <c:v>Femmes</c:v>
                </c:pt>
              </c:strCache>
            </c:strRef>
          </c:tx>
          <c:spPr>
            <a:solidFill>
              <a:srgbClr val="FFD966"/>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8'!$A$25:$A$28</c:f>
              <c:strCache>
                <c:ptCount val="4"/>
                <c:pt idx="0">
                  <c:v>CAP</c:v>
                </c:pt>
                <c:pt idx="1">
                  <c:v>BAC PRO</c:v>
                </c:pt>
                <c:pt idx="2">
                  <c:v>BTS</c:v>
                </c:pt>
                <c:pt idx="3">
                  <c:v>Ensemble</c:v>
                </c:pt>
              </c:strCache>
            </c:strRef>
          </c:cat>
          <c:val>
            <c:numRef>
              <c:f>'Graphique 8'!$B$25:$B$28</c:f>
              <c:numCache>
                <c:formatCode>0.0</c:formatCode>
                <c:ptCount val="4"/>
                <c:pt idx="0" formatCode="General">
                  <c:v>16.899999999999999</c:v>
                </c:pt>
                <c:pt idx="1">
                  <c:v>31</c:v>
                </c:pt>
                <c:pt idx="2" formatCode="General">
                  <c:v>55.4</c:v>
                </c:pt>
                <c:pt idx="3" formatCode="General">
                  <c:v>39.5</c:v>
                </c:pt>
              </c:numCache>
            </c:numRef>
          </c:val>
          <c:extLst>
            <c:ext xmlns:c16="http://schemas.microsoft.com/office/drawing/2014/chart" uri="{C3380CC4-5D6E-409C-BE32-E72D297353CC}">
              <c16:uniqueId val="{00000000-B8AA-48A9-B518-7E2AB0B7CC87}"/>
            </c:ext>
          </c:extLst>
        </c:ser>
        <c:ser>
          <c:idx val="1"/>
          <c:order val="1"/>
          <c:tx>
            <c:strRef>
              <c:f>'Graphique 8'!$C$24</c:f>
              <c:strCache>
                <c:ptCount val="1"/>
                <c:pt idx="0">
                  <c:v>Hommes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8'!$A$25:$A$28</c:f>
              <c:strCache>
                <c:ptCount val="4"/>
                <c:pt idx="0">
                  <c:v>CAP</c:v>
                </c:pt>
                <c:pt idx="1">
                  <c:v>BAC PRO</c:v>
                </c:pt>
                <c:pt idx="2">
                  <c:v>BTS</c:v>
                </c:pt>
                <c:pt idx="3">
                  <c:v>Ensemble</c:v>
                </c:pt>
              </c:strCache>
            </c:strRef>
          </c:cat>
          <c:val>
            <c:numRef>
              <c:f>'Graphique 8'!$C$25:$C$28</c:f>
              <c:numCache>
                <c:formatCode>General</c:formatCode>
                <c:ptCount val="4"/>
                <c:pt idx="0">
                  <c:v>23.4</c:v>
                </c:pt>
                <c:pt idx="1">
                  <c:v>36.1</c:v>
                </c:pt>
                <c:pt idx="2">
                  <c:v>52.3</c:v>
                </c:pt>
                <c:pt idx="3">
                  <c:v>41.3</c:v>
                </c:pt>
              </c:numCache>
            </c:numRef>
          </c:val>
          <c:extLst>
            <c:ext xmlns:c16="http://schemas.microsoft.com/office/drawing/2014/chart" uri="{C3380CC4-5D6E-409C-BE32-E72D297353CC}">
              <c16:uniqueId val="{00000001-B8AA-48A9-B518-7E2AB0B7CC87}"/>
            </c:ext>
          </c:extLst>
        </c:ser>
        <c:ser>
          <c:idx val="2"/>
          <c:order val="2"/>
          <c:tx>
            <c:strRef>
              <c:f>'Graphique 8'!$D$24</c:f>
              <c:strCache>
                <c:ptCount val="1"/>
                <c:pt idx="0">
                  <c:v>Ensemble</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8'!$A$25:$A$28</c:f>
              <c:strCache>
                <c:ptCount val="4"/>
                <c:pt idx="0">
                  <c:v>CAP</c:v>
                </c:pt>
                <c:pt idx="1">
                  <c:v>BAC PRO</c:v>
                </c:pt>
                <c:pt idx="2">
                  <c:v>BTS</c:v>
                </c:pt>
                <c:pt idx="3">
                  <c:v>Ensemble</c:v>
                </c:pt>
              </c:strCache>
            </c:strRef>
          </c:cat>
          <c:val>
            <c:numRef>
              <c:f>'Graphique 8'!$D$25:$D$28</c:f>
              <c:numCache>
                <c:formatCode>General</c:formatCode>
                <c:ptCount val="4"/>
                <c:pt idx="0">
                  <c:v>20.2</c:v>
                </c:pt>
                <c:pt idx="1">
                  <c:v>32.9</c:v>
                </c:pt>
                <c:pt idx="2">
                  <c:v>54.1</c:v>
                </c:pt>
                <c:pt idx="3">
                  <c:v>40.200000000000003</c:v>
                </c:pt>
              </c:numCache>
            </c:numRef>
          </c:val>
          <c:extLst>
            <c:ext xmlns:c16="http://schemas.microsoft.com/office/drawing/2014/chart" uri="{C3380CC4-5D6E-409C-BE32-E72D297353CC}">
              <c16:uniqueId val="{00000002-B8AA-48A9-B518-7E2AB0B7CC87}"/>
            </c:ext>
          </c:extLst>
        </c:ser>
        <c:dLbls>
          <c:dLblPos val="outEnd"/>
          <c:showLegendKey val="0"/>
          <c:showVal val="1"/>
          <c:showCatName val="0"/>
          <c:showSerName val="0"/>
          <c:showPercent val="0"/>
          <c:showBubbleSize val="0"/>
        </c:dLbls>
        <c:gapWidth val="219"/>
        <c:overlap val="-27"/>
        <c:axId val="275856544"/>
        <c:axId val="275857104"/>
      </c:barChart>
      <c:catAx>
        <c:axId val="275856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5857104"/>
        <c:crosses val="autoZero"/>
        <c:auto val="1"/>
        <c:lblAlgn val="ctr"/>
        <c:lblOffset val="100"/>
        <c:noMultiLvlLbl val="0"/>
      </c:catAx>
      <c:valAx>
        <c:axId val="275857104"/>
        <c:scaling>
          <c:orientation val="minMax"/>
        </c:scaling>
        <c:delete val="0"/>
        <c:axPos val="l"/>
        <c:majorGridlines>
          <c:spPr>
            <a:ln w="9525" cap="flat" cmpd="sng" algn="ctr">
              <a:solidFill>
                <a:schemeClr val="bg2">
                  <a:alpha val="32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5856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385762</xdr:rowOff>
    </xdr:from>
    <xdr:to>
      <xdr:col>7</xdr:col>
      <xdr:colOff>257175</xdr:colOff>
      <xdr:row>7</xdr:row>
      <xdr:rowOff>338137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266699</xdr:colOff>
      <xdr:row>2</xdr:row>
      <xdr:rowOff>157162</xdr:rowOff>
    </xdr:from>
    <xdr:to>
      <xdr:col>7</xdr:col>
      <xdr:colOff>485774</xdr:colOff>
      <xdr:row>20</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90487</xdr:colOff>
      <xdr:row>2</xdr:row>
      <xdr:rowOff>119062</xdr:rowOff>
    </xdr:from>
    <xdr:to>
      <xdr:col>7</xdr:col>
      <xdr:colOff>695325</xdr:colOff>
      <xdr:row>20</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1</xdr:row>
      <xdr:rowOff>138112</xdr:rowOff>
    </xdr:from>
    <xdr:to>
      <xdr:col>7</xdr:col>
      <xdr:colOff>542925</xdr:colOff>
      <xdr:row>16</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9524</xdr:colOff>
      <xdr:row>1</xdr:row>
      <xdr:rowOff>176211</xdr:rowOff>
    </xdr:from>
    <xdr:to>
      <xdr:col>14</xdr:col>
      <xdr:colOff>171449</xdr:colOff>
      <xdr:row>17</xdr:row>
      <xdr:rowOff>104774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1</xdr:row>
      <xdr:rowOff>90487</xdr:rowOff>
    </xdr:from>
    <xdr:to>
      <xdr:col>5</xdr:col>
      <xdr:colOff>747713</xdr:colOff>
      <xdr:row>17</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176212</xdr:rowOff>
    </xdr:from>
    <xdr:to>
      <xdr:col>6</xdr:col>
      <xdr:colOff>685800</xdr:colOff>
      <xdr:row>17</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38099</xdr:colOff>
      <xdr:row>1</xdr:row>
      <xdr:rowOff>176211</xdr:rowOff>
    </xdr:from>
    <xdr:to>
      <xdr:col>7</xdr:col>
      <xdr:colOff>504824</xdr:colOff>
      <xdr:row>17</xdr:row>
      <xdr:rowOff>180974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200025</xdr:colOff>
      <xdr:row>1</xdr:row>
      <xdr:rowOff>100011</xdr:rowOff>
    </xdr:from>
    <xdr:to>
      <xdr:col>7</xdr:col>
      <xdr:colOff>538163</xdr:colOff>
      <xdr:row>17</xdr:row>
      <xdr:rowOff>161924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election activeCell="D11" sqref="D11"/>
    </sheetView>
  </sheetViews>
  <sheetFormatPr baseColWidth="10" defaultRowHeight="15"/>
  <cols>
    <col min="1" max="1" width="101.85546875" style="15" customWidth="1"/>
  </cols>
  <sheetData>
    <row r="1" spans="1:1">
      <c r="A1" s="9" t="s">
        <v>63</v>
      </c>
    </row>
    <row r="2" spans="1:1" ht="76.5">
      <c r="A2" s="10" t="s">
        <v>105</v>
      </c>
    </row>
    <row r="3" spans="1:1">
      <c r="A3" s="10"/>
    </row>
    <row r="4" spans="1:1" ht="63.75">
      <c r="A4" s="11" t="s">
        <v>64</v>
      </c>
    </row>
    <row r="5" spans="1:1">
      <c r="A5" s="10"/>
    </row>
    <row r="6" spans="1:1" ht="25.5">
      <c r="A6" s="10" t="s">
        <v>65</v>
      </c>
    </row>
    <row r="7" spans="1:1">
      <c r="A7" s="10"/>
    </row>
    <row r="8" spans="1:1" ht="25.5">
      <c r="A8" s="11" t="s">
        <v>66</v>
      </c>
    </row>
    <row r="9" spans="1:1">
      <c r="A9" s="12"/>
    </row>
    <row r="10" spans="1:1">
      <c r="A10" s="9" t="s">
        <v>67</v>
      </c>
    </row>
    <row r="11" spans="1:1" ht="25.5">
      <c r="A11" s="13" t="s">
        <v>106</v>
      </c>
    </row>
    <row r="12" spans="1:1">
      <c r="A12" s="13" t="s">
        <v>107</v>
      </c>
    </row>
    <row r="13" spans="1:1" ht="102">
      <c r="A13" s="14" t="s">
        <v>108</v>
      </c>
    </row>
    <row r="14" spans="1:1" ht="38.25">
      <c r="A14" s="13" t="s">
        <v>109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A31" sqref="A31"/>
    </sheetView>
  </sheetViews>
  <sheetFormatPr baseColWidth="10" defaultRowHeight="15"/>
  <sheetData>
    <row r="1" spans="1:5">
      <c r="A1" s="32" t="s">
        <v>116</v>
      </c>
    </row>
    <row r="2" spans="1:5">
      <c r="A2" s="33"/>
    </row>
    <row r="3" spans="1:5">
      <c r="A3" s="51"/>
      <c r="B3" s="51"/>
      <c r="C3" s="47"/>
      <c r="D3" s="47"/>
      <c r="E3" s="47"/>
    </row>
    <row r="4" spans="1:5">
      <c r="A4" s="51"/>
      <c r="B4" s="48"/>
      <c r="C4" s="49"/>
      <c r="D4" s="49"/>
      <c r="E4" s="49"/>
    </row>
    <row r="5" spans="1:5">
      <c r="A5" s="51"/>
      <c r="B5" s="48"/>
      <c r="C5" s="49"/>
      <c r="D5" s="49"/>
      <c r="E5" s="49"/>
    </row>
    <row r="6" spans="1:5">
      <c r="A6" s="51"/>
      <c r="B6" s="48"/>
      <c r="C6" s="49"/>
      <c r="D6" s="49"/>
      <c r="E6" s="49"/>
    </row>
    <row r="7" spans="1:5">
      <c r="A7" s="51"/>
      <c r="B7" s="48"/>
      <c r="C7" s="49"/>
      <c r="D7" s="49"/>
      <c r="E7" s="49"/>
    </row>
    <row r="8" spans="1:5">
      <c r="A8" s="51"/>
      <c r="B8" s="48"/>
      <c r="C8" s="49"/>
      <c r="D8" s="49"/>
      <c r="E8" s="49"/>
    </row>
    <row r="9" spans="1:5">
      <c r="A9" s="51"/>
      <c r="B9" s="48"/>
      <c r="C9" s="49"/>
      <c r="D9" s="49"/>
      <c r="E9" s="49"/>
    </row>
    <row r="10" spans="1:5">
      <c r="A10" s="51"/>
      <c r="B10" s="48"/>
      <c r="C10" s="49"/>
      <c r="D10" s="49"/>
      <c r="E10" s="49"/>
    </row>
    <row r="11" spans="1:5">
      <c r="A11" s="51"/>
      <c r="B11" s="48"/>
      <c r="C11" s="49"/>
      <c r="D11" s="49"/>
      <c r="E11" s="49"/>
    </row>
    <row r="12" spans="1:5">
      <c r="A12" s="51"/>
      <c r="B12" s="48"/>
      <c r="C12" s="49"/>
      <c r="D12" s="49"/>
      <c r="E12" s="49"/>
    </row>
    <row r="13" spans="1:5">
      <c r="A13" s="51"/>
      <c r="B13" s="48"/>
      <c r="C13" s="49"/>
      <c r="D13" s="49"/>
      <c r="E13" s="49"/>
    </row>
    <row r="14" spans="1:5">
      <c r="A14" s="51"/>
      <c r="B14" s="48"/>
      <c r="C14" s="49"/>
      <c r="D14" s="49"/>
      <c r="E14" s="49"/>
    </row>
    <row r="15" spans="1:5">
      <c r="A15" s="51"/>
      <c r="B15" s="48"/>
      <c r="C15" s="49"/>
      <c r="D15" s="49"/>
      <c r="E15" s="49"/>
    </row>
    <row r="16" spans="1:5">
      <c r="A16" s="50"/>
      <c r="B16" s="50"/>
      <c r="C16" s="49"/>
      <c r="D16" s="49"/>
      <c r="E16" s="49"/>
    </row>
    <row r="19" spans="1:4">
      <c r="A19" s="17" t="s">
        <v>151</v>
      </c>
    </row>
    <row r="20" spans="1:4">
      <c r="A20" s="17" t="s">
        <v>117</v>
      </c>
    </row>
    <row r="21" spans="1:4">
      <c r="A21" s="17" t="s">
        <v>101</v>
      </c>
    </row>
    <row r="24" spans="1:4">
      <c r="A24" s="46"/>
      <c r="B24" s="64" t="s">
        <v>2</v>
      </c>
      <c r="C24" s="64" t="s">
        <v>3</v>
      </c>
      <c r="D24" s="64" t="s">
        <v>1</v>
      </c>
    </row>
    <row r="25" spans="1:4">
      <c r="A25" s="46" t="s">
        <v>4</v>
      </c>
      <c r="B25" s="64">
        <v>41.8</v>
      </c>
      <c r="C25" s="64">
        <v>21.5</v>
      </c>
      <c r="D25" s="64">
        <v>26.3</v>
      </c>
    </row>
    <row r="26" spans="1:4">
      <c r="A26" s="46" t="s">
        <v>5</v>
      </c>
      <c r="B26" s="64">
        <v>39.5</v>
      </c>
      <c r="C26" s="64">
        <v>17.8</v>
      </c>
      <c r="D26" s="64">
        <v>26.8</v>
      </c>
    </row>
    <row r="27" spans="1:4">
      <c r="A27" s="46" t="s">
        <v>6</v>
      </c>
      <c r="B27" s="64">
        <v>24.3</v>
      </c>
      <c r="C27" s="64">
        <v>13.6</v>
      </c>
      <c r="D27" s="64">
        <v>18.7</v>
      </c>
    </row>
    <row r="28" spans="1:4">
      <c r="A28" s="46" t="s">
        <v>1</v>
      </c>
      <c r="B28" s="64">
        <v>31.4</v>
      </c>
      <c r="C28" s="64">
        <v>16.3</v>
      </c>
      <c r="D28" s="64">
        <v>22.8</v>
      </c>
    </row>
    <row r="31" spans="1:4">
      <c r="A31" s="26" t="s">
        <v>164</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A32" sqref="A32"/>
    </sheetView>
  </sheetViews>
  <sheetFormatPr baseColWidth="10" defaultRowHeight="15"/>
  <sheetData>
    <row r="1" spans="1:4">
      <c r="A1" s="32" t="s">
        <v>118</v>
      </c>
    </row>
    <row r="2" spans="1:4">
      <c r="A2" s="33"/>
      <c r="B2" s="53"/>
      <c r="C2" s="53"/>
      <c r="D2" s="54"/>
    </row>
    <row r="3" spans="1:4">
      <c r="A3" s="55"/>
      <c r="B3" s="52"/>
      <c r="C3" s="52"/>
      <c r="D3" s="52"/>
    </row>
    <row r="4" spans="1:4">
      <c r="A4" s="55"/>
      <c r="B4" s="52"/>
      <c r="C4" s="52"/>
      <c r="D4" s="52"/>
    </row>
    <row r="5" spans="1:4">
      <c r="A5" s="56"/>
      <c r="B5" s="57"/>
      <c r="C5" s="57"/>
      <c r="D5" s="57"/>
    </row>
    <row r="6" spans="1:4">
      <c r="A6" s="56"/>
      <c r="B6" s="57"/>
      <c r="C6" s="57"/>
      <c r="D6" s="57"/>
    </row>
    <row r="7" spans="1:4">
      <c r="A7" s="56"/>
      <c r="B7" s="57"/>
      <c r="C7" s="57"/>
      <c r="D7" s="57"/>
    </row>
    <row r="8" spans="1:4">
      <c r="A8" s="56"/>
      <c r="B8" s="57"/>
      <c r="C8" s="57"/>
      <c r="D8" s="57"/>
    </row>
    <row r="20" spans="1:4">
      <c r="A20" s="35" t="s">
        <v>152</v>
      </c>
    </row>
    <row r="21" spans="1:4">
      <c r="A21" s="35" t="s">
        <v>119</v>
      </c>
    </row>
    <row r="22" spans="1:4">
      <c r="A22" s="35" t="s">
        <v>101</v>
      </c>
    </row>
    <row r="25" spans="1:4">
      <c r="A25" s="59"/>
      <c r="B25" s="38" t="s">
        <v>2</v>
      </c>
      <c r="C25" s="38" t="s">
        <v>3</v>
      </c>
      <c r="D25" s="38" t="s">
        <v>1</v>
      </c>
    </row>
    <row r="26" spans="1:4">
      <c r="A26" s="58" t="s">
        <v>4</v>
      </c>
      <c r="B26" s="38">
        <v>15.9</v>
      </c>
      <c r="C26" s="38">
        <v>33.700000000000003</v>
      </c>
      <c r="D26" s="91">
        <v>29</v>
      </c>
    </row>
    <row r="27" spans="1:4">
      <c r="A27" s="59" t="s">
        <v>7</v>
      </c>
      <c r="B27" s="38">
        <v>33.1</v>
      </c>
      <c r="C27" s="38">
        <v>38.700000000000003</v>
      </c>
      <c r="D27" s="91">
        <v>38</v>
      </c>
    </row>
    <row r="28" spans="1:4">
      <c r="A28" s="59" t="s">
        <v>6</v>
      </c>
      <c r="B28" s="38">
        <v>49.8</v>
      </c>
      <c r="C28" s="38">
        <v>58.8</v>
      </c>
      <c r="D28" s="38">
        <v>57.3</v>
      </c>
    </row>
    <row r="29" spans="1:4">
      <c r="A29" s="59" t="s">
        <v>1</v>
      </c>
      <c r="B29" s="38">
        <v>32.6</v>
      </c>
      <c r="C29" s="38">
        <v>43.5</v>
      </c>
      <c r="D29" s="38">
        <v>41.8</v>
      </c>
    </row>
    <row r="32" spans="1:4">
      <c r="A32" s="26" t="s">
        <v>164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A30" sqref="A30"/>
    </sheetView>
  </sheetViews>
  <sheetFormatPr baseColWidth="10" defaultRowHeight="15"/>
  <sheetData>
    <row r="1" spans="1:4">
      <c r="A1" s="32" t="s">
        <v>120</v>
      </c>
    </row>
    <row r="2" spans="1:4">
      <c r="A2" s="33"/>
      <c r="B2" s="53"/>
      <c r="C2" s="53"/>
      <c r="D2" s="53"/>
    </row>
    <row r="3" spans="1:4">
      <c r="A3" s="55"/>
      <c r="B3" s="52"/>
      <c r="C3" s="52"/>
      <c r="D3" s="52"/>
    </row>
    <row r="4" spans="1:4">
      <c r="A4" s="55"/>
      <c r="B4" s="52"/>
      <c r="C4" s="52"/>
      <c r="D4" s="52"/>
    </row>
    <row r="5" spans="1:4">
      <c r="A5" s="56"/>
      <c r="B5" s="57"/>
      <c r="C5" s="57"/>
      <c r="D5" s="57"/>
    </row>
    <row r="6" spans="1:4">
      <c r="A6" s="56"/>
      <c r="B6" s="57"/>
      <c r="C6" s="57"/>
      <c r="D6" s="57"/>
    </row>
    <row r="7" spans="1:4">
      <c r="A7" s="56"/>
      <c r="B7" s="57"/>
      <c r="C7" s="57"/>
      <c r="D7" s="57"/>
    </row>
    <row r="8" spans="1:4">
      <c r="A8" s="56"/>
      <c r="B8" s="57"/>
      <c r="C8" s="57"/>
      <c r="D8" s="57"/>
    </row>
    <row r="20" spans="1:4">
      <c r="A20" s="17" t="s">
        <v>153</v>
      </c>
    </row>
    <row r="21" spans="1:4">
      <c r="A21" s="17" t="s">
        <v>119</v>
      </c>
    </row>
    <row r="22" spans="1:4">
      <c r="A22" s="17" t="s">
        <v>101</v>
      </c>
    </row>
    <row r="24" spans="1:4">
      <c r="A24" s="60"/>
      <c r="B24" s="38" t="s">
        <v>2</v>
      </c>
      <c r="C24" s="38" t="s">
        <v>3</v>
      </c>
      <c r="D24" s="38" t="s">
        <v>1</v>
      </c>
    </row>
    <row r="25" spans="1:4">
      <c r="A25" s="42" t="s">
        <v>4</v>
      </c>
      <c r="B25" s="38">
        <v>16.899999999999999</v>
      </c>
      <c r="C25" s="38">
        <v>23.4</v>
      </c>
      <c r="D25" s="38">
        <v>20.2</v>
      </c>
    </row>
    <row r="26" spans="1:4">
      <c r="A26" s="41" t="s">
        <v>7</v>
      </c>
      <c r="B26" s="91">
        <v>31</v>
      </c>
      <c r="C26" s="38">
        <v>36.1</v>
      </c>
      <c r="D26" s="38">
        <v>32.9</v>
      </c>
    </row>
    <row r="27" spans="1:4">
      <c r="A27" s="41" t="s">
        <v>6</v>
      </c>
      <c r="B27" s="38">
        <v>55.4</v>
      </c>
      <c r="C27" s="38">
        <v>52.3</v>
      </c>
      <c r="D27" s="38">
        <v>54.1</v>
      </c>
    </row>
    <row r="28" spans="1:4">
      <c r="A28" s="41" t="s">
        <v>1</v>
      </c>
      <c r="B28" s="38">
        <v>39.5</v>
      </c>
      <c r="C28" s="38">
        <v>41.3</v>
      </c>
      <c r="D28" s="38">
        <v>40.200000000000003</v>
      </c>
    </row>
    <row r="30" spans="1:4">
      <c r="A30" s="26" t="s">
        <v>164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27" sqref="A27"/>
    </sheetView>
  </sheetViews>
  <sheetFormatPr baseColWidth="10" defaultRowHeight="15"/>
  <cols>
    <col min="1" max="1" width="41.85546875" bestFit="1" customWidth="1"/>
  </cols>
  <sheetData>
    <row r="1" spans="1:7">
      <c r="A1" s="32" t="s">
        <v>121</v>
      </c>
    </row>
    <row r="2" spans="1:7">
      <c r="A2" s="33"/>
    </row>
    <row r="4" spans="1:7">
      <c r="A4" s="61" t="s">
        <v>0</v>
      </c>
      <c r="B4" s="62" t="s">
        <v>4</v>
      </c>
      <c r="C4" s="62" t="s">
        <v>5</v>
      </c>
      <c r="D4" s="62" t="s">
        <v>6</v>
      </c>
      <c r="E4" s="92" t="s">
        <v>157</v>
      </c>
      <c r="F4" s="104" t="s">
        <v>160</v>
      </c>
      <c r="G4" s="104" t="s">
        <v>156</v>
      </c>
    </row>
    <row r="5" spans="1:7">
      <c r="A5" s="61" t="s">
        <v>0</v>
      </c>
      <c r="B5" s="62" t="s">
        <v>12</v>
      </c>
      <c r="C5" s="62" t="s">
        <v>12</v>
      </c>
      <c r="D5" s="62" t="s">
        <v>12</v>
      </c>
      <c r="E5" s="92" t="s">
        <v>12</v>
      </c>
      <c r="F5" s="104"/>
      <c r="G5" s="104"/>
    </row>
    <row r="6" spans="1:7">
      <c r="A6" s="94" t="s">
        <v>154</v>
      </c>
      <c r="B6" s="91">
        <v>15.8</v>
      </c>
      <c r="C6" s="91">
        <v>35</v>
      </c>
      <c r="D6" s="91">
        <v>64.5</v>
      </c>
      <c r="E6" s="101">
        <v>35.9</v>
      </c>
      <c r="F6" s="95">
        <f>G6/$G$21*100</f>
        <v>1.6500515641113784</v>
      </c>
      <c r="G6" s="96">
        <v>192</v>
      </c>
    </row>
    <row r="7" spans="1:7">
      <c r="A7" s="94" t="s">
        <v>34</v>
      </c>
      <c r="B7" s="91">
        <v>19.3</v>
      </c>
      <c r="C7" s="91">
        <v>40.1</v>
      </c>
      <c r="D7" s="91">
        <v>50</v>
      </c>
      <c r="E7" s="101">
        <v>39.799999999999997</v>
      </c>
      <c r="F7" s="95">
        <f t="shared" ref="F7:F21" si="0">G7/$G$21*100</f>
        <v>5.0275008594018562</v>
      </c>
      <c r="G7" s="96">
        <v>585</v>
      </c>
    </row>
    <row r="8" spans="1:7">
      <c r="A8" s="94" t="s">
        <v>35</v>
      </c>
      <c r="B8" s="91" t="s">
        <v>36</v>
      </c>
      <c r="C8" s="91">
        <v>51.2</v>
      </c>
      <c r="D8" s="91">
        <v>61.1</v>
      </c>
      <c r="E8" s="101">
        <v>55</v>
      </c>
      <c r="F8" s="95">
        <f t="shared" si="0"/>
        <v>1.7359917497421793</v>
      </c>
      <c r="G8" s="96">
        <v>202</v>
      </c>
    </row>
    <row r="9" spans="1:7">
      <c r="A9" s="94" t="s">
        <v>37</v>
      </c>
      <c r="B9" s="91" t="s">
        <v>36</v>
      </c>
      <c r="C9" s="91">
        <v>25.9</v>
      </c>
      <c r="D9" s="91">
        <v>48</v>
      </c>
      <c r="E9" s="101">
        <v>29.9</v>
      </c>
      <c r="F9" s="95">
        <f t="shared" si="0"/>
        <v>11.954279821244414</v>
      </c>
      <c r="G9" s="96">
        <v>1391</v>
      </c>
    </row>
    <row r="10" spans="1:7">
      <c r="A10" s="94" t="s">
        <v>38</v>
      </c>
      <c r="B10" s="91" t="s">
        <v>36</v>
      </c>
      <c r="C10" s="91">
        <v>17.8</v>
      </c>
      <c r="D10" s="91">
        <v>43.7</v>
      </c>
      <c r="E10" s="101">
        <v>40.6</v>
      </c>
      <c r="F10" s="95">
        <f t="shared" si="0"/>
        <v>5.2079752492265383</v>
      </c>
      <c r="G10" s="96">
        <v>606</v>
      </c>
    </row>
    <row r="11" spans="1:7">
      <c r="A11" s="94" t="s">
        <v>39</v>
      </c>
      <c r="B11" s="91" t="s">
        <v>36</v>
      </c>
      <c r="C11" s="91">
        <v>31.3</v>
      </c>
      <c r="D11" s="91">
        <v>56.2</v>
      </c>
      <c r="E11" s="101">
        <v>43.6</v>
      </c>
      <c r="F11" s="95">
        <f t="shared" si="0"/>
        <v>10.811275352354761</v>
      </c>
      <c r="G11" s="96">
        <v>1258</v>
      </c>
    </row>
    <row r="12" spans="1:7">
      <c r="A12" s="94" t="s">
        <v>40</v>
      </c>
      <c r="B12" s="91">
        <v>18.2</v>
      </c>
      <c r="C12" s="91">
        <v>33.799999999999997</v>
      </c>
      <c r="D12" s="91">
        <v>59.6</v>
      </c>
      <c r="E12" s="101">
        <v>42</v>
      </c>
      <c r="F12" s="95">
        <f t="shared" si="0"/>
        <v>23.521828807150225</v>
      </c>
      <c r="G12" s="96">
        <v>2737</v>
      </c>
    </row>
    <row r="13" spans="1:7">
      <c r="A13" s="94" t="s">
        <v>41</v>
      </c>
      <c r="B13" s="91">
        <v>30.2</v>
      </c>
      <c r="C13" s="91">
        <v>51.2</v>
      </c>
      <c r="D13" s="91" t="s">
        <v>36</v>
      </c>
      <c r="E13" s="101">
        <v>47</v>
      </c>
      <c r="F13" s="95">
        <f t="shared" si="0"/>
        <v>3.7641801306290823</v>
      </c>
      <c r="G13" s="96">
        <v>438</v>
      </c>
    </row>
    <row r="14" spans="1:7">
      <c r="A14" s="94" t="s">
        <v>42</v>
      </c>
      <c r="B14" s="91">
        <v>16</v>
      </c>
      <c r="C14" s="91">
        <v>40</v>
      </c>
      <c r="D14" s="91">
        <v>54.6</v>
      </c>
      <c r="E14" s="101">
        <v>50.9</v>
      </c>
      <c r="F14" s="95">
        <f t="shared" si="0"/>
        <v>3.1711928497765558</v>
      </c>
      <c r="G14" s="96">
        <v>369</v>
      </c>
    </row>
    <row r="15" spans="1:7">
      <c r="A15" s="94" t="s">
        <v>43</v>
      </c>
      <c r="B15" s="91">
        <v>22.8</v>
      </c>
      <c r="C15" s="91">
        <v>31.1</v>
      </c>
      <c r="D15" s="91">
        <v>48.7</v>
      </c>
      <c r="E15" s="101">
        <v>34.700000000000003</v>
      </c>
      <c r="F15" s="95">
        <f t="shared" si="0"/>
        <v>7.7260226882090066</v>
      </c>
      <c r="G15" s="96">
        <v>899</v>
      </c>
    </row>
    <row r="16" spans="1:7">
      <c r="A16" s="94" t="s">
        <v>44</v>
      </c>
      <c r="B16" s="91">
        <v>34.799999999999997</v>
      </c>
      <c r="C16" s="91">
        <v>45.8</v>
      </c>
      <c r="D16" s="91">
        <v>62.7</v>
      </c>
      <c r="E16" s="101">
        <v>46.1</v>
      </c>
      <c r="F16" s="95">
        <f t="shared" si="0"/>
        <v>6.0072189755929877</v>
      </c>
      <c r="G16" s="96">
        <v>699</v>
      </c>
    </row>
    <row r="17" spans="1:7">
      <c r="A17" s="94" t="s">
        <v>45</v>
      </c>
      <c r="B17" s="91">
        <v>27.1</v>
      </c>
      <c r="C17" s="91">
        <v>39.200000000000003</v>
      </c>
      <c r="D17" s="91">
        <v>64</v>
      </c>
      <c r="E17" s="101">
        <v>42.2</v>
      </c>
      <c r="F17" s="95">
        <f t="shared" si="0"/>
        <v>9.6854589205912678</v>
      </c>
      <c r="G17" s="96">
        <v>1127</v>
      </c>
    </row>
    <row r="18" spans="1:7">
      <c r="A18" s="94" t="s">
        <v>46</v>
      </c>
      <c r="B18" s="91">
        <v>21</v>
      </c>
      <c r="C18" s="91">
        <v>27.3</v>
      </c>
      <c r="D18" s="91">
        <v>34.9</v>
      </c>
      <c r="E18" s="101">
        <v>27</v>
      </c>
      <c r="F18" s="95">
        <f t="shared" si="0"/>
        <v>1.9422481952561017</v>
      </c>
      <c r="G18" s="96">
        <v>226</v>
      </c>
    </row>
    <row r="19" spans="1:7">
      <c r="A19" s="94" t="s">
        <v>47</v>
      </c>
      <c r="B19" s="91">
        <v>46.9</v>
      </c>
      <c r="C19" s="91">
        <v>43.1</v>
      </c>
      <c r="D19" s="91">
        <v>65.8</v>
      </c>
      <c r="E19" s="101">
        <v>56.1</v>
      </c>
      <c r="F19" s="95">
        <f t="shared" si="0"/>
        <v>3.016500515641114</v>
      </c>
      <c r="G19" s="96">
        <v>351</v>
      </c>
    </row>
    <row r="20" spans="1:7">
      <c r="A20" s="94" t="s">
        <v>48</v>
      </c>
      <c r="B20" s="91">
        <v>27.6</v>
      </c>
      <c r="C20" s="91">
        <v>44.5</v>
      </c>
      <c r="D20" s="91">
        <v>54.4</v>
      </c>
      <c r="E20" s="101">
        <v>37.799999999999997</v>
      </c>
      <c r="F20" s="95">
        <f t="shared" si="0"/>
        <v>4.7782743210725336</v>
      </c>
      <c r="G20" s="96">
        <v>556</v>
      </c>
    </row>
    <row r="21" spans="1:7">
      <c r="A21" s="97" t="s">
        <v>157</v>
      </c>
      <c r="B21" s="98">
        <v>25.3</v>
      </c>
      <c r="C21" s="98">
        <v>34.700000000000003</v>
      </c>
      <c r="D21" s="98">
        <v>55.1</v>
      </c>
      <c r="E21" s="102">
        <v>40.799999999999997</v>
      </c>
      <c r="F21" s="99">
        <f t="shared" si="0"/>
        <v>100</v>
      </c>
      <c r="G21" s="100">
        <f>SUM(G6:G20)</f>
        <v>11636</v>
      </c>
    </row>
    <row r="22" spans="1:7">
      <c r="A22" s="17" t="s">
        <v>158</v>
      </c>
      <c r="F22" s="93"/>
    </row>
    <row r="23" spans="1:7">
      <c r="A23" s="17" t="s">
        <v>155</v>
      </c>
      <c r="F23" s="93"/>
    </row>
    <row r="24" spans="1:7">
      <c r="A24" s="17" t="s">
        <v>159</v>
      </c>
      <c r="F24" s="93"/>
    </row>
    <row r="25" spans="1:7">
      <c r="A25" s="17" t="s">
        <v>101</v>
      </c>
      <c r="F25" s="93"/>
    </row>
    <row r="27" spans="1:7">
      <c r="A27" s="26" t="s">
        <v>164</v>
      </c>
    </row>
  </sheetData>
  <mergeCells count="2">
    <mergeCell ref="F4:F5"/>
    <mergeCell ref="G4:G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4" workbookViewId="0">
      <selection activeCell="A28" sqref="A28"/>
    </sheetView>
  </sheetViews>
  <sheetFormatPr baseColWidth="10" defaultRowHeight="15"/>
  <cols>
    <col min="1" max="1" width="13.42578125" bestFit="1" customWidth="1"/>
  </cols>
  <sheetData>
    <row r="1" spans="1:9">
      <c r="A1" s="32" t="s">
        <v>122</v>
      </c>
    </row>
    <row r="2" spans="1:9">
      <c r="A2" s="33"/>
    </row>
    <row r="3" spans="1:9" ht="26.25">
      <c r="A3" s="76"/>
      <c r="B3" s="75" t="s">
        <v>4</v>
      </c>
      <c r="C3" s="75" t="s">
        <v>49</v>
      </c>
      <c r="D3" s="75" t="s">
        <v>6</v>
      </c>
      <c r="E3" s="75" t="s">
        <v>50</v>
      </c>
      <c r="F3" s="77" t="s">
        <v>59</v>
      </c>
      <c r="G3" s="75" t="s">
        <v>58</v>
      </c>
      <c r="H3" s="75" t="s">
        <v>123</v>
      </c>
    </row>
    <row r="4" spans="1:9">
      <c r="A4" s="46" t="s">
        <v>51</v>
      </c>
      <c r="B4" s="66">
        <v>31.5</v>
      </c>
      <c r="C4" s="66">
        <v>34</v>
      </c>
      <c r="D4" s="66">
        <v>55.8</v>
      </c>
      <c r="E4" s="66">
        <v>41.2</v>
      </c>
      <c r="F4" s="68">
        <v>571</v>
      </c>
      <c r="G4" s="68">
        <v>1386</v>
      </c>
      <c r="H4" s="67">
        <f>F4/$F$10</f>
        <v>0.12023583912402611</v>
      </c>
      <c r="I4" s="5"/>
    </row>
    <row r="5" spans="1:9">
      <c r="A5" s="46" t="s">
        <v>52</v>
      </c>
      <c r="B5" s="66">
        <v>28.9</v>
      </c>
      <c r="C5" s="66">
        <v>33.700000000000003</v>
      </c>
      <c r="D5" s="66">
        <v>55.9</v>
      </c>
      <c r="E5" s="64">
        <v>39.9</v>
      </c>
      <c r="F5" s="68">
        <v>771</v>
      </c>
      <c r="G5" s="68">
        <v>1932</v>
      </c>
      <c r="H5" s="67">
        <f t="shared" ref="H5:H10" si="0">F5/$F$10</f>
        <v>0.16234996841440302</v>
      </c>
      <c r="I5" s="5"/>
    </row>
    <row r="6" spans="1:9">
      <c r="A6" s="46" t="s">
        <v>53</v>
      </c>
      <c r="B6" s="66">
        <v>15.6</v>
      </c>
      <c r="C6" s="66">
        <v>30.2</v>
      </c>
      <c r="D6" s="66">
        <v>50.8</v>
      </c>
      <c r="E6" s="64">
        <v>31.6</v>
      </c>
      <c r="F6" s="68">
        <v>245</v>
      </c>
      <c r="G6" s="68">
        <v>775</v>
      </c>
      <c r="H6" s="67">
        <f t="shared" si="0"/>
        <v>5.1589808380711727E-2</v>
      </c>
      <c r="I6" s="5"/>
    </row>
    <row r="7" spans="1:9">
      <c r="A7" s="40" t="s">
        <v>54</v>
      </c>
      <c r="B7" s="66">
        <v>16.7</v>
      </c>
      <c r="C7" s="66">
        <v>33.700000000000003</v>
      </c>
      <c r="D7" s="66">
        <v>53.4</v>
      </c>
      <c r="E7" s="65">
        <v>40.700000000000003</v>
      </c>
      <c r="F7" s="68">
        <v>1100</v>
      </c>
      <c r="G7" s="68">
        <v>2700</v>
      </c>
      <c r="H7" s="67">
        <f t="shared" si="0"/>
        <v>0.23162771109707306</v>
      </c>
      <c r="I7" s="63"/>
    </row>
    <row r="8" spans="1:9">
      <c r="A8" s="40" t="s">
        <v>55</v>
      </c>
      <c r="B8" s="66">
        <v>19.2</v>
      </c>
      <c r="C8" s="66">
        <v>40</v>
      </c>
      <c r="D8" s="66">
        <v>54.2</v>
      </c>
      <c r="E8" s="65">
        <v>42.9</v>
      </c>
      <c r="F8" s="68">
        <v>586</v>
      </c>
      <c r="G8" s="68">
        <v>1365</v>
      </c>
      <c r="H8" s="67">
        <f t="shared" si="0"/>
        <v>0.12339439882080439</v>
      </c>
      <c r="I8" s="63"/>
    </row>
    <row r="9" spans="1:9">
      <c r="A9" s="40" t="s">
        <v>56</v>
      </c>
      <c r="B9" s="66">
        <v>29.6</v>
      </c>
      <c r="C9" s="66">
        <v>35.799999999999997</v>
      </c>
      <c r="D9" s="66">
        <v>56.7</v>
      </c>
      <c r="E9" s="65">
        <v>42.3</v>
      </c>
      <c r="F9" s="68">
        <v>1476</v>
      </c>
      <c r="G9" s="68">
        <v>3491</v>
      </c>
      <c r="H9" s="67">
        <f t="shared" si="0"/>
        <v>0.31080227416298167</v>
      </c>
      <c r="I9" s="63"/>
    </row>
    <row r="10" spans="1:9">
      <c r="A10" s="46" t="s">
        <v>57</v>
      </c>
      <c r="B10" s="66">
        <v>25.3</v>
      </c>
      <c r="C10" s="66">
        <v>34.700000000000003</v>
      </c>
      <c r="D10" s="66">
        <v>55.1</v>
      </c>
      <c r="E10" s="64">
        <v>40.799999999999997</v>
      </c>
      <c r="F10" s="69">
        <v>4749</v>
      </c>
      <c r="G10" s="69">
        <v>11649</v>
      </c>
      <c r="H10" s="67">
        <f t="shared" si="0"/>
        <v>1</v>
      </c>
      <c r="I10" s="5"/>
    </row>
    <row r="11" spans="1:9">
      <c r="A11" s="17" t="s">
        <v>161</v>
      </c>
    </row>
    <row r="12" spans="1:9">
      <c r="A12" s="17" t="s">
        <v>162</v>
      </c>
    </row>
    <row r="13" spans="1:9">
      <c r="A13" s="17" t="s">
        <v>127</v>
      </c>
    </row>
    <row r="14" spans="1:9">
      <c r="A14" s="17" t="s">
        <v>101</v>
      </c>
    </row>
    <row r="17" spans="1:4">
      <c r="A17" t="s">
        <v>126</v>
      </c>
    </row>
    <row r="18" spans="1:4">
      <c r="B18" s="78" t="s">
        <v>30</v>
      </c>
      <c r="C18" s="78" t="s">
        <v>31</v>
      </c>
      <c r="D18" s="78" t="s">
        <v>125</v>
      </c>
    </row>
    <row r="19" spans="1:4">
      <c r="A19" s="6" t="s">
        <v>51</v>
      </c>
      <c r="B19" s="7">
        <v>43.1</v>
      </c>
      <c r="C19" s="7">
        <v>40.1</v>
      </c>
      <c r="D19" s="8">
        <f>B19-C19</f>
        <v>3</v>
      </c>
    </row>
    <row r="20" spans="1:4">
      <c r="A20" s="6" t="s">
        <v>52</v>
      </c>
      <c r="B20" s="7">
        <v>39.200000000000003</v>
      </c>
      <c r="C20" s="7">
        <v>40.299999999999997</v>
      </c>
      <c r="D20" s="8">
        <f t="shared" ref="D20:D25" si="1">B20-C20</f>
        <v>-1.0999999999999943</v>
      </c>
    </row>
    <row r="21" spans="1:4">
      <c r="A21" s="6" t="s">
        <v>53</v>
      </c>
      <c r="B21" s="7">
        <v>30.3</v>
      </c>
      <c r="C21" s="8">
        <v>32.299999999999997</v>
      </c>
      <c r="D21" s="8">
        <f t="shared" si="1"/>
        <v>-1.9999999999999964</v>
      </c>
    </row>
    <row r="22" spans="1:4">
      <c r="A22" s="70" t="s">
        <v>54</v>
      </c>
      <c r="B22" s="7">
        <v>41.1</v>
      </c>
      <c r="C22" s="7">
        <v>40.6</v>
      </c>
      <c r="D22" s="8">
        <f t="shared" si="1"/>
        <v>0.5</v>
      </c>
    </row>
    <row r="23" spans="1:4">
      <c r="A23" s="70" t="s">
        <v>55</v>
      </c>
      <c r="B23" s="7">
        <v>42.2</v>
      </c>
      <c r="C23" s="7">
        <v>43.2</v>
      </c>
      <c r="D23" s="8">
        <f t="shared" si="1"/>
        <v>-1</v>
      </c>
    </row>
    <row r="24" spans="1:4">
      <c r="A24" s="70" t="s">
        <v>56</v>
      </c>
      <c r="B24" s="7">
        <v>44.8</v>
      </c>
      <c r="C24" s="7">
        <v>40.5</v>
      </c>
      <c r="D24" s="8">
        <f t="shared" si="1"/>
        <v>4.2999999999999972</v>
      </c>
    </row>
    <row r="25" spans="1:4">
      <c r="A25" s="6" t="s">
        <v>57</v>
      </c>
      <c r="B25" s="7">
        <v>41.8</v>
      </c>
      <c r="C25" s="7">
        <v>40.200000000000003</v>
      </c>
      <c r="D25" s="8">
        <f t="shared" si="1"/>
        <v>1.5999999999999943</v>
      </c>
    </row>
    <row r="28" spans="1:4">
      <c r="A28" s="26" t="s">
        <v>164</v>
      </c>
    </row>
  </sheetData>
  <conditionalFormatting sqref="D19:D24">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A17" sqref="A17"/>
    </sheetView>
  </sheetViews>
  <sheetFormatPr baseColWidth="10" defaultRowHeight="15"/>
  <cols>
    <col min="8" max="8" width="12.28515625" bestFit="1" customWidth="1"/>
  </cols>
  <sheetData>
    <row r="1" spans="1:8">
      <c r="A1" s="32" t="s">
        <v>124</v>
      </c>
    </row>
    <row r="3" spans="1:8">
      <c r="A3" s="4"/>
    </row>
    <row r="4" spans="1:8">
      <c r="A4" s="17"/>
      <c r="B4" s="75" t="s">
        <v>24</v>
      </c>
      <c r="C4" s="75" t="s">
        <v>26</v>
      </c>
      <c r="D4" s="75" t="s">
        <v>25</v>
      </c>
      <c r="E4" s="75" t="s">
        <v>60</v>
      </c>
      <c r="F4" s="75" t="s">
        <v>61</v>
      </c>
      <c r="G4" s="45"/>
      <c r="H4" s="75" t="s">
        <v>62</v>
      </c>
    </row>
    <row r="5" spans="1:8">
      <c r="A5" s="73" t="s">
        <v>51</v>
      </c>
      <c r="B5" s="65">
        <v>39.1</v>
      </c>
      <c r="C5" s="65">
        <v>22.4</v>
      </c>
      <c r="D5" s="65">
        <v>30.3</v>
      </c>
      <c r="E5" s="74">
        <v>6.8</v>
      </c>
      <c r="F5" s="74">
        <v>1.4</v>
      </c>
      <c r="G5" s="45"/>
      <c r="H5" s="65">
        <f t="shared" ref="H5:H10" si="0">C5+D5</f>
        <v>52.7</v>
      </c>
    </row>
    <row r="6" spans="1:8">
      <c r="A6" s="73" t="s">
        <v>52</v>
      </c>
      <c r="B6" s="65">
        <v>38.700000000000003</v>
      </c>
      <c r="C6" s="65">
        <v>22.4</v>
      </c>
      <c r="D6" s="65">
        <v>33.1</v>
      </c>
      <c r="E6" s="74">
        <v>4.4000000000000004</v>
      </c>
      <c r="F6" s="65">
        <v>1.4</v>
      </c>
      <c r="G6" s="45"/>
      <c r="H6" s="74">
        <f t="shared" si="0"/>
        <v>55.5</v>
      </c>
    </row>
    <row r="7" spans="1:8">
      <c r="A7" s="73" t="s">
        <v>53</v>
      </c>
      <c r="B7" s="74">
        <v>42.4</v>
      </c>
      <c r="C7" s="65">
        <v>25.3</v>
      </c>
      <c r="D7" s="65">
        <v>29</v>
      </c>
      <c r="E7" s="65">
        <v>1.6</v>
      </c>
      <c r="F7" s="65">
        <v>1.6</v>
      </c>
      <c r="G7" s="45"/>
      <c r="H7" s="74">
        <f t="shared" si="0"/>
        <v>54.3</v>
      </c>
    </row>
    <row r="8" spans="1:8">
      <c r="A8" s="73" t="s">
        <v>54</v>
      </c>
      <c r="B8" s="65">
        <v>36.799999999999997</v>
      </c>
      <c r="C8" s="65">
        <v>19.5</v>
      </c>
      <c r="D8" s="65">
        <v>30.6</v>
      </c>
      <c r="E8" s="65">
        <v>11.4</v>
      </c>
      <c r="F8" s="65">
        <v>1.7</v>
      </c>
      <c r="G8" s="45"/>
      <c r="H8" s="65">
        <f t="shared" si="0"/>
        <v>50.1</v>
      </c>
    </row>
    <row r="9" spans="1:8">
      <c r="A9" s="73" t="s">
        <v>55</v>
      </c>
      <c r="B9" s="74">
        <v>36</v>
      </c>
      <c r="C9" s="74">
        <v>24.6</v>
      </c>
      <c r="D9" s="74">
        <v>31.4</v>
      </c>
      <c r="E9" s="74">
        <v>6.7</v>
      </c>
      <c r="F9" s="74">
        <v>1.4</v>
      </c>
      <c r="G9" s="45"/>
      <c r="H9" s="65">
        <f t="shared" si="0"/>
        <v>56</v>
      </c>
    </row>
    <row r="10" spans="1:8">
      <c r="A10" s="73" t="s">
        <v>56</v>
      </c>
      <c r="B10" s="65">
        <v>35.1</v>
      </c>
      <c r="C10" s="65">
        <v>29.9</v>
      </c>
      <c r="D10" s="65">
        <v>25.2</v>
      </c>
      <c r="E10" s="65">
        <v>7.8</v>
      </c>
      <c r="F10" s="74">
        <v>2</v>
      </c>
      <c r="G10" s="45"/>
      <c r="H10" s="74">
        <f t="shared" si="0"/>
        <v>55.099999999999994</v>
      </c>
    </row>
    <row r="11" spans="1:8">
      <c r="A11" s="73" t="s">
        <v>57</v>
      </c>
      <c r="B11" s="74">
        <v>37</v>
      </c>
      <c r="C11" s="74">
        <v>24.5</v>
      </c>
      <c r="D11" s="74">
        <v>29.3</v>
      </c>
      <c r="E11" s="74">
        <v>7.5</v>
      </c>
      <c r="F11" s="74">
        <v>1.7</v>
      </c>
      <c r="G11" s="45"/>
      <c r="H11" s="65">
        <f>C11+D11</f>
        <v>53.8</v>
      </c>
    </row>
    <row r="12" spans="1:8">
      <c r="A12" s="17" t="s">
        <v>163</v>
      </c>
    </row>
    <row r="13" spans="1:8">
      <c r="A13" s="17" t="s">
        <v>128</v>
      </c>
    </row>
    <row r="14" spans="1:8">
      <c r="A14" s="17" t="s">
        <v>101</v>
      </c>
    </row>
    <row r="15" spans="1:8">
      <c r="A15" s="4"/>
      <c r="B15" s="71"/>
      <c r="C15" s="71"/>
      <c r="D15" s="4"/>
    </row>
    <row r="16" spans="1:8">
      <c r="A16" s="4"/>
      <c r="B16" s="71"/>
      <c r="C16" s="71"/>
      <c r="D16" s="4"/>
    </row>
    <row r="17" spans="1:4">
      <c r="A17" s="26" t="s">
        <v>164</v>
      </c>
      <c r="B17" s="71"/>
      <c r="C17" s="71"/>
      <c r="D17" s="4"/>
    </row>
    <row r="18" spans="1:4">
      <c r="A18" s="4"/>
      <c r="B18" s="71"/>
      <c r="C18" s="72"/>
      <c r="D18" s="4"/>
    </row>
    <row r="19" spans="1:4">
      <c r="A19" s="4"/>
      <c r="B19" s="71"/>
      <c r="C19" s="71"/>
      <c r="D19" s="4"/>
    </row>
    <row r="20" spans="1:4">
      <c r="A20" s="4"/>
      <c r="B20" s="71"/>
      <c r="C20" s="71"/>
      <c r="D20" s="4"/>
    </row>
    <row r="21" spans="1:4">
      <c r="A21" s="4"/>
      <c r="B21" s="71"/>
      <c r="C21" s="71"/>
      <c r="D21" s="4"/>
    </row>
    <row r="22" spans="1:4">
      <c r="A22" s="4"/>
      <c r="B22" s="71"/>
      <c r="C22" s="71"/>
      <c r="D22"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A3" sqref="A3:XFD36"/>
    </sheetView>
  </sheetViews>
  <sheetFormatPr baseColWidth="10" defaultRowHeight="12.75"/>
  <cols>
    <col min="1" max="1" width="34" style="17" customWidth="1"/>
    <col min="2" max="2" width="17.7109375" style="17" customWidth="1"/>
    <col min="3" max="16384" width="11.42578125" style="17"/>
  </cols>
  <sheetData>
    <row r="1" spans="1:8">
      <c r="A1" s="16" t="s">
        <v>104</v>
      </c>
    </row>
    <row r="2" spans="1:8">
      <c r="A2" s="16"/>
    </row>
    <row r="3" spans="1:8">
      <c r="A3" s="16" t="s">
        <v>129</v>
      </c>
      <c r="B3" s="18" t="s">
        <v>130</v>
      </c>
    </row>
    <row r="4" spans="1:8">
      <c r="A4" s="18" t="s">
        <v>131</v>
      </c>
    </row>
    <row r="5" spans="1:8">
      <c r="A5" s="19"/>
    </row>
    <row r="6" spans="1:8">
      <c r="A6" s="16" t="s">
        <v>132</v>
      </c>
      <c r="B6" s="20" t="s">
        <v>133</v>
      </c>
    </row>
    <row r="7" spans="1:8">
      <c r="A7" s="18" t="s">
        <v>134</v>
      </c>
    </row>
    <row r="9" spans="1:8">
      <c r="A9" s="16" t="s">
        <v>135</v>
      </c>
      <c r="B9" s="17" t="s">
        <v>68</v>
      </c>
    </row>
    <row r="10" spans="1:8">
      <c r="A10" s="16"/>
    </row>
    <row r="11" spans="1:8" ht="12.75" customHeight="1">
      <c r="A11" s="16" t="s">
        <v>136</v>
      </c>
      <c r="B11" s="21" t="s">
        <v>69</v>
      </c>
      <c r="C11" s="22"/>
      <c r="D11" s="22"/>
      <c r="E11" s="22"/>
      <c r="F11" s="22"/>
      <c r="G11" s="22"/>
      <c r="H11" s="22"/>
    </row>
    <row r="12" spans="1:8">
      <c r="A12" s="17" t="s">
        <v>70</v>
      </c>
    </row>
    <row r="13" spans="1:8">
      <c r="B13" s="23" t="s">
        <v>71</v>
      </c>
      <c r="C13" s="23" t="s">
        <v>72</v>
      </c>
      <c r="D13" s="23"/>
    </row>
    <row r="14" spans="1:8">
      <c r="A14" s="23" t="s">
        <v>73</v>
      </c>
      <c r="B14" s="23" t="s">
        <v>74</v>
      </c>
      <c r="C14" s="24" t="s">
        <v>75</v>
      </c>
      <c r="D14" s="23"/>
    </row>
    <row r="15" spans="1:8">
      <c r="A15" s="23"/>
      <c r="B15" s="23"/>
      <c r="C15" s="24" t="s">
        <v>76</v>
      </c>
      <c r="D15" s="23"/>
    </row>
    <row r="16" spans="1:8">
      <c r="A16" s="23"/>
      <c r="B16" s="23"/>
      <c r="C16" s="24" t="s">
        <v>77</v>
      </c>
      <c r="D16" s="23"/>
    </row>
    <row r="17" spans="1:4">
      <c r="A17" s="23"/>
      <c r="B17" s="23"/>
      <c r="C17" s="24" t="s">
        <v>78</v>
      </c>
      <c r="D17" s="23"/>
    </row>
    <row r="18" spans="1:4">
      <c r="A18" s="23" t="s">
        <v>79</v>
      </c>
      <c r="B18" s="23"/>
      <c r="C18" s="24" t="s">
        <v>80</v>
      </c>
      <c r="D18" s="23"/>
    </row>
    <row r="19" spans="1:4">
      <c r="A19" s="23"/>
      <c r="B19" s="23"/>
      <c r="C19" s="24" t="s">
        <v>81</v>
      </c>
      <c r="D19" s="23"/>
    </row>
    <row r="20" spans="1:4">
      <c r="A20" s="23" t="s">
        <v>82</v>
      </c>
      <c r="B20" s="23"/>
      <c r="C20" s="24" t="s">
        <v>83</v>
      </c>
      <c r="D20" s="23"/>
    </row>
    <row r="21" spans="1:4">
      <c r="A21" s="23" t="s">
        <v>84</v>
      </c>
      <c r="B21" s="23"/>
      <c r="C21" s="24" t="s">
        <v>85</v>
      </c>
      <c r="D21" s="23"/>
    </row>
    <row r="22" spans="1:4">
      <c r="A22" s="23"/>
      <c r="B22" s="23"/>
      <c r="C22" s="24" t="s">
        <v>86</v>
      </c>
      <c r="D22" s="23"/>
    </row>
    <row r="23" spans="1:4">
      <c r="A23" s="23"/>
      <c r="B23" s="23"/>
      <c r="C23" s="24" t="s">
        <v>87</v>
      </c>
      <c r="D23" s="23"/>
    </row>
    <row r="24" spans="1:4">
      <c r="A24" s="23"/>
      <c r="B24" s="23"/>
      <c r="C24" s="24" t="s">
        <v>88</v>
      </c>
      <c r="D24" s="23"/>
    </row>
    <row r="25" spans="1:4">
      <c r="A25" s="23"/>
      <c r="B25" s="23"/>
      <c r="C25" s="24" t="s">
        <v>89</v>
      </c>
      <c r="D25" s="23"/>
    </row>
    <row r="26" spans="1:4">
      <c r="A26" s="23"/>
      <c r="B26" s="23"/>
      <c r="C26" s="24" t="s">
        <v>90</v>
      </c>
      <c r="D26" s="23"/>
    </row>
    <row r="27" spans="1:4">
      <c r="A27" s="23"/>
      <c r="B27" s="23"/>
      <c r="C27" s="24" t="s">
        <v>91</v>
      </c>
      <c r="D27" s="23"/>
    </row>
    <row r="28" spans="1:4">
      <c r="A28" s="23"/>
      <c r="B28" s="23"/>
      <c r="C28" s="24" t="s">
        <v>92</v>
      </c>
      <c r="D28" s="23"/>
    </row>
    <row r="29" spans="1:4">
      <c r="A29" s="23"/>
      <c r="B29" s="23"/>
      <c r="C29" s="24" t="s">
        <v>93</v>
      </c>
      <c r="D29" s="23"/>
    </row>
    <row r="30" spans="1:4">
      <c r="A30" s="23" t="s">
        <v>94</v>
      </c>
      <c r="B30" s="23" t="s">
        <v>95</v>
      </c>
      <c r="C30" s="24" t="s">
        <v>96</v>
      </c>
      <c r="D30" s="23"/>
    </row>
    <row r="31" spans="1:4">
      <c r="A31" s="17" t="s">
        <v>97</v>
      </c>
    </row>
    <row r="33" spans="1:2">
      <c r="A33" s="16" t="s">
        <v>137</v>
      </c>
      <c r="B33" s="17" t="s">
        <v>98</v>
      </c>
    </row>
    <row r="34" spans="1:2">
      <c r="A34" s="16"/>
      <c r="B34" s="17" t="s">
        <v>99</v>
      </c>
    </row>
    <row r="36" spans="1:2">
      <c r="A36" s="16" t="s">
        <v>138</v>
      </c>
      <c r="B36" s="17"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F21" sqref="F21"/>
    </sheetView>
  </sheetViews>
  <sheetFormatPr baseColWidth="10" defaultRowHeight="15"/>
  <cols>
    <col min="10" max="10" width="27.42578125" customWidth="1"/>
    <col min="14" max="14" width="12.7109375" customWidth="1"/>
  </cols>
  <sheetData>
    <row r="1" spans="1:10" ht="30.75" customHeight="1">
      <c r="A1" s="90" t="s">
        <v>140</v>
      </c>
      <c r="B1" s="90"/>
      <c r="C1" s="90"/>
      <c r="D1" s="90"/>
      <c r="E1" s="90"/>
      <c r="F1" s="90"/>
      <c r="G1" s="90"/>
      <c r="H1" s="90"/>
      <c r="I1" s="90"/>
      <c r="J1" s="90"/>
    </row>
    <row r="2" spans="1:10" ht="31.5" customHeight="1">
      <c r="A2" s="25"/>
      <c r="B2" s="25"/>
      <c r="C2" s="25"/>
      <c r="D2" s="25"/>
      <c r="E2" s="25"/>
      <c r="F2" s="25"/>
      <c r="G2" s="25"/>
      <c r="H2" s="25"/>
      <c r="I2" s="25"/>
      <c r="J2" s="25"/>
    </row>
    <row r="3" spans="1:10" ht="31.5" customHeight="1">
      <c r="A3" s="25"/>
      <c r="B3" s="25"/>
      <c r="C3" s="25"/>
      <c r="D3" s="25"/>
      <c r="E3" s="25"/>
      <c r="F3" s="25"/>
      <c r="G3" s="25"/>
      <c r="H3" s="25"/>
      <c r="I3" s="25"/>
      <c r="J3" s="25"/>
    </row>
    <row r="4" spans="1:10" ht="31.5" customHeight="1">
      <c r="A4" s="25"/>
      <c r="B4" s="25"/>
      <c r="C4" s="25"/>
      <c r="D4" s="25"/>
      <c r="E4" s="25"/>
      <c r="F4" s="25"/>
      <c r="G4" s="25"/>
      <c r="H4" s="25"/>
      <c r="I4" s="25"/>
      <c r="J4" s="25"/>
    </row>
    <row r="5" spans="1:10" ht="31.5" customHeight="1">
      <c r="A5" s="25"/>
      <c r="B5" s="25"/>
      <c r="C5" s="25"/>
      <c r="D5" s="25"/>
      <c r="E5" s="25"/>
      <c r="F5" s="25"/>
      <c r="G5" s="25"/>
      <c r="H5" s="25"/>
      <c r="I5" s="25"/>
      <c r="J5" s="25"/>
    </row>
    <row r="6" spans="1:10" ht="31.5" customHeight="1">
      <c r="A6" s="25"/>
      <c r="B6" s="25"/>
      <c r="C6" s="25"/>
      <c r="D6" s="25"/>
      <c r="E6" s="25"/>
      <c r="F6" s="25"/>
      <c r="G6" s="25"/>
      <c r="H6" s="25"/>
      <c r="I6" s="25"/>
      <c r="J6" s="25"/>
    </row>
    <row r="7" spans="1:10" ht="31.5" customHeight="1">
      <c r="A7" s="25"/>
      <c r="B7" s="25"/>
      <c r="C7" s="25"/>
      <c r="D7" s="25"/>
      <c r="E7" s="25"/>
      <c r="F7" s="25"/>
      <c r="G7" s="25"/>
      <c r="H7" s="25"/>
      <c r="I7" s="25"/>
      <c r="J7" s="25"/>
    </row>
    <row r="8" spans="1:10" ht="31.5" customHeight="1">
      <c r="A8" s="25"/>
      <c r="B8" s="25"/>
      <c r="C8" s="25"/>
      <c r="D8" s="25"/>
      <c r="E8" s="25"/>
      <c r="F8" s="25"/>
      <c r="G8" s="25"/>
      <c r="H8" s="25"/>
      <c r="I8" s="25"/>
      <c r="J8" s="25"/>
    </row>
    <row r="9" spans="1:10">
      <c r="A9" s="25"/>
      <c r="B9" s="25"/>
      <c r="C9" s="25"/>
      <c r="D9" s="25"/>
      <c r="E9" s="25"/>
      <c r="F9" s="25"/>
      <c r="G9" s="25"/>
      <c r="H9" s="25"/>
      <c r="I9" s="25"/>
      <c r="J9" s="25"/>
    </row>
    <row r="10" spans="1:10">
      <c r="A10" s="21" t="s">
        <v>141</v>
      </c>
      <c r="B10" s="25"/>
      <c r="C10" s="25"/>
      <c r="D10" s="25"/>
      <c r="E10" s="25"/>
      <c r="F10" s="25"/>
      <c r="G10" s="25"/>
      <c r="H10" s="25"/>
      <c r="I10" s="25"/>
      <c r="J10" s="25"/>
    </row>
    <row r="11" spans="1:10">
      <c r="A11" s="21" t="s">
        <v>100</v>
      </c>
      <c r="B11" s="25"/>
      <c r="C11" s="25"/>
      <c r="D11" s="25"/>
      <c r="E11" s="25"/>
      <c r="F11" s="25"/>
      <c r="G11" s="25"/>
      <c r="H11" s="25"/>
      <c r="I11" s="25"/>
      <c r="J11" s="25"/>
    </row>
    <row r="12" spans="1:10">
      <c r="A12" s="27"/>
      <c r="B12" s="25"/>
      <c r="C12" s="25"/>
      <c r="D12" s="25"/>
      <c r="E12" s="25"/>
      <c r="F12" s="25"/>
      <c r="G12" s="25"/>
      <c r="H12" s="25"/>
      <c r="I12" s="25"/>
      <c r="J12" s="25"/>
    </row>
    <row r="13" spans="1:10">
      <c r="A13" s="26"/>
      <c r="B13" s="25"/>
      <c r="C13" s="25"/>
      <c r="D13" s="25"/>
      <c r="E13" s="25"/>
      <c r="F13" s="25"/>
      <c r="G13" s="25"/>
      <c r="H13" s="25"/>
      <c r="I13" s="25"/>
      <c r="J13" s="25"/>
    </row>
    <row r="14" spans="1:10" ht="38.25">
      <c r="A14" s="46"/>
      <c r="B14" s="88" t="s">
        <v>2</v>
      </c>
      <c r="C14" s="88" t="s">
        <v>3</v>
      </c>
      <c r="D14" s="88" t="s">
        <v>1</v>
      </c>
      <c r="E14" s="89" t="s">
        <v>8</v>
      </c>
    </row>
    <row r="15" spans="1:10">
      <c r="A15" s="46" t="s">
        <v>165</v>
      </c>
      <c r="B15" s="83">
        <v>43.7</v>
      </c>
      <c r="C15" s="83">
        <v>45.3</v>
      </c>
      <c r="D15" s="83">
        <v>44.6</v>
      </c>
      <c r="E15" s="64">
        <v>47.4</v>
      </c>
    </row>
    <row r="16" spans="1:10">
      <c r="A16" s="46" t="s">
        <v>4</v>
      </c>
      <c r="B16" s="84">
        <v>49</v>
      </c>
      <c r="C16" s="83">
        <v>47.1</v>
      </c>
      <c r="D16" s="83">
        <v>47.8</v>
      </c>
      <c r="E16" s="64">
        <v>50.9</v>
      </c>
    </row>
    <row r="17" spans="1:5">
      <c r="A17" s="46" t="s">
        <v>7</v>
      </c>
      <c r="B17" s="83">
        <v>47.4</v>
      </c>
      <c r="C17" s="83">
        <v>49.9</v>
      </c>
      <c r="D17" s="83">
        <v>48.8</v>
      </c>
      <c r="E17" s="64">
        <v>52.7</v>
      </c>
    </row>
    <row r="18" spans="1:5">
      <c r="A18" s="46" t="s">
        <v>29</v>
      </c>
      <c r="B18" s="83">
        <v>36.200000000000003</v>
      </c>
      <c r="C18" s="83">
        <v>35.299999999999997</v>
      </c>
      <c r="D18" s="84">
        <v>35.700000000000003</v>
      </c>
      <c r="E18" s="64">
        <v>37.700000000000003</v>
      </c>
    </row>
    <row r="21" spans="1:5">
      <c r="A21" s="26" t="s">
        <v>164</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A33" sqref="A33"/>
    </sheetView>
  </sheetViews>
  <sheetFormatPr baseColWidth="10" defaultRowHeight="15"/>
  <cols>
    <col min="2" max="3" width="13.42578125" bestFit="1" customWidth="1"/>
  </cols>
  <sheetData>
    <row r="1" spans="1:8">
      <c r="A1" s="28" t="s">
        <v>103</v>
      </c>
      <c r="B1" s="29"/>
      <c r="C1" s="29"/>
      <c r="D1" s="29"/>
      <c r="E1" s="29"/>
      <c r="F1" s="29"/>
      <c r="G1" s="29"/>
      <c r="H1" s="29"/>
    </row>
    <row r="2" spans="1:8">
      <c r="A2" s="27"/>
    </row>
    <row r="22" spans="1:3">
      <c r="A22" s="30" t="s">
        <v>142</v>
      </c>
    </row>
    <row r="23" spans="1:3">
      <c r="A23" s="30" t="s">
        <v>101</v>
      </c>
    </row>
    <row r="24" spans="1:3">
      <c r="A24" s="27"/>
    </row>
    <row r="26" spans="1:3">
      <c r="A26" s="46"/>
      <c r="B26" s="64" t="s">
        <v>10</v>
      </c>
      <c r="C26" s="64" t="s">
        <v>9</v>
      </c>
    </row>
    <row r="27" spans="1:3">
      <c r="A27" s="79" t="s">
        <v>1</v>
      </c>
      <c r="B27" s="64">
        <v>38.700000000000003</v>
      </c>
      <c r="C27" s="83">
        <v>40.799999999999997</v>
      </c>
    </row>
    <row r="28" spans="1:3">
      <c r="A28" s="79" t="s">
        <v>4</v>
      </c>
      <c r="B28" s="64">
        <v>22.2</v>
      </c>
      <c r="C28" s="83">
        <v>25.3</v>
      </c>
    </row>
    <row r="29" spans="1:3">
      <c r="A29" s="79" t="s">
        <v>5</v>
      </c>
      <c r="B29" s="66">
        <v>34</v>
      </c>
      <c r="C29" s="84">
        <v>34.700000000000003</v>
      </c>
    </row>
    <row r="30" spans="1:3">
      <c r="A30" s="79" t="s">
        <v>29</v>
      </c>
      <c r="B30" s="64">
        <v>51.9</v>
      </c>
      <c r="C30" s="83">
        <v>55.1</v>
      </c>
    </row>
    <row r="33" spans="1:1">
      <c r="A33" s="26" t="s">
        <v>164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A31" sqref="A31"/>
    </sheetView>
  </sheetViews>
  <sheetFormatPr baseColWidth="10" defaultRowHeight="16.5"/>
  <cols>
    <col min="1" max="1" width="11.42578125" style="1"/>
    <col min="2" max="2" width="13.5703125" style="1" customWidth="1"/>
    <col min="3" max="16384" width="11.42578125" style="1"/>
  </cols>
  <sheetData>
    <row r="1" spans="1:1">
      <c r="A1" s="34" t="s">
        <v>102</v>
      </c>
    </row>
    <row r="2" spans="1:1">
      <c r="A2" s="27"/>
    </row>
    <row r="22" spans="1:3">
      <c r="A22" s="21" t="s">
        <v>143</v>
      </c>
    </row>
    <row r="23" spans="1:3">
      <c r="A23" s="21" t="s">
        <v>101</v>
      </c>
    </row>
    <row r="24" spans="1:3">
      <c r="A24" s="31"/>
    </row>
    <row r="25" spans="1:3">
      <c r="A25" s="46"/>
      <c r="B25" s="64" t="s">
        <v>3</v>
      </c>
      <c r="C25" s="64" t="s">
        <v>2</v>
      </c>
    </row>
    <row r="26" spans="1:3">
      <c r="A26" s="87" t="s">
        <v>1</v>
      </c>
      <c r="B26" s="85">
        <v>42.5</v>
      </c>
      <c r="C26" s="85">
        <v>38.6</v>
      </c>
    </row>
    <row r="27" spans="1:3">
      <c r="A27" s="87" t="s">
        <v>4</v>
      </c>
      <c r="B27" s="86">
        <v>30.2</v>
      </c>
      <c r="C27" s="85">
        <v>16.5</v>
      </c>
    </row>
    <row r="28" spans="1:3">
      <c r="A28" s="87" t="s">
        <v>5</v>
      </c>
      <c r="B28" s="85">
        <v>37.6</v>
      </c>
      <c r="C28" s="85">
        <v>31.2</v>
      </c>
    </row>
    <row r="29" spans="1:3">
      <c r="A29" s="87" t="s">
        <v>29</v>
      </c>
      <c r="B29" s="85">
        <v>55.3</v>
      </c>
      <c r="C29" s="85">
        <v>54.8</v>
      </c>
    </row>
    <row r="31" spans="1:3">
      <c r="A31" s="26" t="s">
        <v>164</v>
      </c>
    </row>
    <row r="34" spans="1:3">
      <c r="B34" s="2"/>
      <c r="C34" s="2"/>
    </row>
    <row r="35" spans="1:3">
      <c r="A35" s="3"/>
      <c r="B35" s="2"/>
      <c r="C35" s="2"/>
    </row>
    <row r="36" spans="1:3">
      <c r="A36" s="3"/>
      <c r="B36" s="2"/>
      <c r="C36" s="2"/>
    </row>
    <row r="37" spans="1:3">
      <c r="A37" s="3"/>
      <c r="B37" s="2"/>
      <c r="C37" s="2"/>
    </row>
    <row r="38" spans="1:3">
      <c r="A38" s="3"/>
      <c r="B38" s="2"/>
      <c r="C38" s="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4" sqref="A14"/>
    </sheetView>
  </sheetViews>
  <sheetFormatPr baseColWidth="10" defaultRowHeight="15"/>
  <sheetData>
    <row r="1" spans="1:3">
      <c r="A1" s="32" t="s">
        <v>110</v>
      </c>
    </row>
    <row r="2" spans="1:3">
      <c r="A2" s="33"/>
    </row>
    <row r="3" spans="1:3" ht="16.5">
      <c r="A3" s="1"/>
      <c r="B3" s="1"/>
      <c r="C3" s="1"/>
    </row>
    <row r="4" spans="1:3">
      <c r="A4" s="76"/>
      <c r="B4" s="75" t="s">
        <v>11</v>
      </c>
      <c r="C4" s="75" t="s">
        <v>10</v>
      </c>
    </row>
    <row r="5" spans="1:3">
      <c r="A5" s="79" t="s">
        <v>1</v>
      </c>
      <c r="B5" s="64">
        <v>-3.9</v>
      </c>
      <c r="C5" s="66">
        <v>-1</v>
      </c>
    </row>
    <row r="6" spans="1:3">
      <c r="A6" s="79" t="s">
        <v>4</v>
      </c>
      <c r="B6" s="64">
        <v>-13.7</v>
      </c>
      <c r="C6" s="64">
        <v>-6.2</v>
      </c>
    </row>
    <row r="7" spans="1:3">
      <c r="A7" s="79" t="s">
        <v>5</v>
      </c>
      <c r="B7" s="64">
        <v>-6.4</v>
      </c>
      <c r="C7" s="64">
        <v>-4.5</v>
      </c>
    </row>
    <row r="8" spans="1:3">
      <c r="A8" s="79" t="s">
        <v>6</v>
      </c>
      <c r="B8" s="64">
        <v>-0.5</v>
      </c>
      <c r="C8" s="64">
        <v>1.7</v>
      </c>
    </row>
    <row r="10" spans="1:3">
      <c r="A10" s="17" t="s">
        <v>111</v>
      </c>
    </row>
    <row r="11" spans="1:3">
      <c r="A11" s="17" t="s">
        <v>144</v>
      </c>
    </row>
    <row r="12" spans="1:3">
      <c r="A12" s="17" t="s">
        <v>101</v>
      </c>
    </row>
    <row r="14" spans="1:3">
      <c r="A14" s="26" t="s">
        <v>164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A31" sqref="A31"/>
    </sheetView>
  </sheetViews>
  <sheetFormatPr baseColWidth="10" defaultRowHeight="15"/>
  <sheetData>
    <row r="1" spans="1:1">
      <c r="A1" s="32" t="s">
        <v>112</v>
      </c>
    </row>
    <row r="2" spans="1:1">
      <c r="A2" s="33"/>
    </row>
    <row r="19" spans="1:3">
      <c r="A19" s="17" t="s">
        <v>145</v>
      </c>
    </row>
    <row r="20" spans="1:3">
      <c r="A20" s="17" t="s">
        <v>146</v>
      </c>
    </row>
    <row r="21" spans="1:3">
      <c r="A21" s="17" t="s">
        <v>101</v>
      </c>
    </row>
    <row r="23" spans="1:3">
      <c r="A23" s="103" t="s">
        <v>0</v>
      </c>
      <c r="B23" s="103"/>
      <c r="C23" s="82" t="s">
        <v>12</v>
      </c>
    </row>
    <row r="24" spans="1:3">
      <c r="A24" s="79" t="s">
        <v>4</v>
      </c>
      <c r="B24" s="80" t="s">
        <v>13</v>
      </c>
      <c r="C24" s="83">
        <v>27.7</v>
      </c>
    </row>
    <row r="25" spans="1:3">
      <c r="A25" s="81" t="s">
        <v>0</v>
      </c>
      <c r="B25" s="80" t="s">
        <v>14</v>
      </c>
      <c r="C25" s="83">
        <v>16.399999999999999</v>
      </c>
    </row>
    <row r="26" spans="1:3">
      <c r="A26" s="79" t="s">
        <v>5</v>
      </c>
      <c r="B26" s="80" t="s">
        <v>13</v>
      </c>
      <c r="C26" s="83">
        <v>35.9</v>
      </c>
    </row>
    <row r="27" spans="1:3">
      <c r="A27" s="81" t="s">
        <v>0</v>
      </c>
      <c r="B27" s="80" t="s">
        <v>14</v>
      </c>
      <c r="C27" s="84">
        <v>30</v>
      </c>
    </row>
    <row r="28" spans="1:3">
      <c r="A28" s="79" t="s">
        <v>29</v>
      </c>
      <c r="B28" s="80" t="s">
        <v>13</v>
      </c>
      <c r="C28" s="83">
        <v>56.3</v>
      </c>
    </row>
    <row r="29" spans="1:3">
      <c r="A29" s="81" t="s">
        <v>0</v>
      </c>
      <c r="B29" s="80" t="s">
        <v>14</v>
      </c>
      <c r="C29" s="83">
        <v>49.2</v>
      </c>
    </row>
    <row r="31" spans="1:3">
      <c r="A31" s="26" t="s">
        <v>164</v>
      </c>
    </row>
  </sheetData>
  <mergeCells count="1">
    <mergeCell ref="A23:B2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D28" sqref="D28"/>
    </sheetView>
  </sheetViews>
  <sheetFormatPr baseColWidth="10" defaultRowHeight="15"/>
  <cols>
    <col min="1" max="1" width="41.85546875" customWidth="1"/>
    <col min="3" max="3" width="6.28515625" bestFit="1" customWidth="1"/>
  </cols>
  <sheetData>
    <row r="1" spans="1:4">
      <c r="A1" s="32" t="s">
        <v>113</v>
      </c>
    </row>
    <row r="4" spans="1:4" ht="25.5">
      <c r="A4" s="37" t="s">
        <v>0</v>
      </c>
      <c r="B4" s="38" t="s">
        <v>12</v>
      </c>
      <c r="C4" s="43" t="s">
        <v>33</v>
      </c>
      <c r="D4" s="36" t="s">
        <v>32</v>
      </c>
    </row>
    <row r="5" spans="1:4">
      <c r="A5" s="39" t="s">
        <v>16</v>
      </c>
      <c r="B5" s="38">
        <v>48.9</v>
      </c>
      <c r="C5" s="44">
        <f>D5/$D$14*100</f>
        <v>4.1638049450549453</v>
      </c>
      <c r="D5" s="105">
        <v>485</v>
      </c>
    </row>
    <row r="6" spans="1:4">
      <c r="A6" s="39" t="s">
        <v>15</v>
      </c>
      <c r="B6" s="38">
        <v>47.4</v>
      </c>
      <c r="C6" s="44">
        <f>D6/$D$14*100</f>
        <v>0.48935439560439559</v>
      </c>
      <c r="D6" s="105">
        <v>57</v>
      </c>
    </row>
    <row r="7" spans="1:4">
      <c r="A7" s="39" t="s">
        <v>18</v>
      </c>
      <c r="B7" s="38">
        <v>44.7</v>
      </c>
      <c r="C7" s="44">
        <f>D7/$D$14*100</f>
        <v>12.903502747252748</v>
      </c>
      <c r="D7" s="105">
        <v>1503</v>
      </c>
    </row>
    <row r="8" spans="1:4">
      <c r="A8" s="39" t="s">
        <v>21</v>
      </c>
      <c r="B8" s="38">
        <v>44.6</v>
      </c>
      <c r="C8" s="44">
        <f>D8/$D$14*100</f>
        <v>1.193337912087912</v>
      </c>
      <c r="D8" s="105">
        <v>139</v>
      </c>
    </row>
    <row r="9" spans="1:4">
      <c r="A9" s="39" t="s">
        <v>17</v>
      </c>
      <c r="B9" s="38">
        <v>42.4</v>
      </c>
      <c r="C9" s="44">
        <f>D9/$D$14*100</f>
        <v>6.0182005494505493</v>
      </c>
      <c r="D9" s="105">
        <v>701</v>
      </c>
    </row>
    <row r="10" spans="1:4">
      <c r="A10" s="39" t="s">
        <v>23</v>
      </c>
      <c r="B10" s="38">
        <v>42.4</v>
      </c>
      <c r="C10" s="44">
        <f>D10/$D$14*100</f>
        <v>7.615041208791208</v>
      </c>
      <c r="D10" s="105">
        <v>887</v>
      </c>
    </row>
    <row r="11" spans="1:4">
      <c r="A11" s="39" t="s">
        <v>19</v>
      </c>
      <c r="B11" s="38">
        <v>40.299999999999997</v>
      </c>
      <c r="C11" s="44">
        <f>D11/$D$14*100</f>
        <v>31.64491758241758</v>
      </c>
      <c r="D11" s="105">
        <v>3686</v>
      </c>
    </row>
    <row r="12" spans="1:4">
      <c r="A12" s="39" t="s">
        <v>20</v>
      </c>
      <c r="B12" s="91">
        <v>40</v>
      </c>
      <c r="C12" s="44">
        <f>D12/$D$14*100</f>
        <v>16.887019230769234</v>
      </c>
      <c r="D12" s="105">
        <v>1967</v>
      </c>
    </row>
    <row r="13" spans="1:4">
      <c r="A13" s="39" t="s">
        <v>22</v>
      </c>
      <c r="B13" s="38">
        <v>36.200000000000003</v>
      </c>
      <c r="C13" s="44">
        <f>D13/$D$14*100</f>
        <v>19.084821428571427</v>
      </c>
      <c r="D13" s="105">
        <v>2223</v>
      </c>
    </row>
    <row r="14" spans="1:4">
      <c r="A14" s="39" t="s">
        <v>1</v>
      </c>
      <c r="B14" s="38">
        <v>40.799999999999997</v>
      </c>
      <c r="C14" s="44">
        <v>100</v>
      </c>
      <c r="D14" s="106">
        <f>SUM(D5:D13)</f>
        <v>11648</v>
      </c>
    </row>
    <row r="15" spans="1:4">
      <c r="C15" s="15"/>
    </row>
    <row r="16" spans="1:4">
      <c r="A16" s="17" t="s">
        <v>147</v>
      </c>
    </row>
    <row r="17" spans="1:1">
      <c r="A17" s="17" t="s">
        <v>148</v>
      </c>
    </row>
    <row r="18" spans="1:1">
      <c r="A18" s="17" t="s">
        <v>149</v>
      </c>
    </row>
    <row r="19" spans="1:1">
      <c r="A19" s="17" t="s">
        <v>101</v>
      </c>
    </row>
    <row r="21" spans="1:1">
      <c r="A21" s="26" t="s">
        <v>164</v>
      </c>
    </row>
  </sheetData>
  <sortState ref="A5:D13">
    <sortCondition descending="1" ref="B5:B13"/>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10" workbookViewId="0">
      <selection activeCell="A31" sqref="A31"/>
    </sheetView>
  </sheetViews>
  <sheetFormatPr baseColWidth="10" defaultRowHeight="15"/>
  <cols>
    <col min="1" max="1" width="20.42578125" bestFit="1" customWidth="1"/>
  </cols>
  <sheetData>
    <row r="1" spans="1:1">
      <c r="A1" s="32" t="s">
        <v>114</v>
      </c>
    </row>
    <row r="2" spans="1:1">
      <c r="A2" s="33"/>
    </row>
    <row r="19" spans="1:4">
      <c r="A19" s="17" t="s">
        <v>150</v>
      </c>
    </row>
    <row r="20" spans="1:4">
      <c r="A20" s="17" t="s">
        <v>115</v>
      </c>
    </row>
    <row r="21" spans="1:4">
      <c r="A21" s="17" t="s">
        <v>101</v>
      </c>
    </row>
    <row r="23" spans="1:4">
      <c r="A23" s="46"/>
      <c r="B23" s="64" t="s">
        <v>2</v>
      </c>
      <c r="C23" s="64" t="s">
        <v>3</v>
      </c>
      <c r="D23" s="64" t="s">
        <v>1</v>
      </c>
    </row>
    <row r="24" spans="1:4">
      <c r="A24" s="46" t="s">
        <v>24</v>
      </c>
      <c r="B24" s="64">
        <v>37.6</v>
      </c>
      <c r="C24" s="64">
        <v>36.6</v>
      </c>
      <c r="D24" s="66">
        <v>37</v>
      </c>
    </row>
    <row r="25" spans="1:4">
      <c r="A25" s="46" t="s">
        <v>25</v>
      </c>
      <c r="B25" s="64">
        <v>35.9</v>
      </c>
      <c r="C25" s="64">
        <v>24.5</v>
      </c>
      <c r="D25" s="64">
        <v>29.3</v>
      </c>
    </row>
    <row r="26" spans="1:4">
      <c r="A26" s="46" t="s">
        <v>26</v>
      </c>
      <c r="B26" s="64">
        <v>17.399999999999999</v>
      </c>
      <c r="C26" s="64">
        <v>29.7</v>
      </c>
      <c r="D26" s="64">
        <v>24.5</v>
      </c>
    </row>
    <row r="27" spans="1:4">
      <c r="A27" s="46" t="s">
        <v>27</v>
      </c>
      <c r="B27" s="64">
        <v>6.9</v>
      </c>
      <c r="C27" s="64">
        <v>7.9</v>
      </c>
      <c r="D27" s="64">
        <v>7.5</v>
      </c>
    </row>
    <row r="28" spans="1:4">
      <c r="A28" s="46" t="s">
        <v>28</v>
      </c>
      <c r="B28" s="64">
        <v>2.2000000000000002</v>
      </c>
      <c r="C28" s="64">
        <v>1.3</v>
      </c>
      <c r="D28" s="64">
        <v>1.7</v>
      </c>
    </row>
    <row r="31" spans="1:4">
      <c r="A31" s="26" t="s">
        <v>164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Source et champ</vt:lpstr>
      <vt:lpstr>méthodologie</vt:lpstr>
      <vt:lpstr>Graphique 1</vt:lpstr>
      <vt:lpstr>Graphique 2</vt:lpstr>
      <vt:lpstr>Graphique 3</vt:lpstr>
      <vt:lpstr>Tableau 1</vt:lpstr>
      <vt:lpstr>Graphique 4</vt:lpstr>
      <vt:lpstr>Tableau 2</vt:lpstr>
      <vt:lpstr>Graphique 5</vt:lpstr>
      <vt:lpstr>Graphique 6</vt:lpstr>
      <vt:lpstr>Graphique 7 </vt:lpstr>
      <vt:lpstr>Graphique 8</vt:lpstr>
      <vt:lpstr>Tableau 3</vt:lpstr>
      <vt:lpstr>Tableau 4</vt:lpstr>
      <vt:lpstr>Tableau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LEDUC</dc:creator>
  <cp:lastModifiedBy>Olivier GOUFFAULT</cp:lastModifiedBy>
  <dcterms:created xsi:type="dcterms:W3CDTF">2020-11-27T12:55:28Z</dcterms:created>
  <dcterms:modified xsi:type="dcterms:W3CDTF">2022-02-24T10:07:42Z</dcterms:modified>
</cp:coreProperties>
</file>